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os" sheetId="1" state="visible" r:id="rId1"/>
    <sheet name="Presupuesto" sheetId="2" state="visible" r:id="rId2"/>
    <sheet name="Resumen" sheetId="3" state="visible" r:id="rId3"/>
    <sheet name="Certificació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color rgb="001F3A60"/>
      <sz val="14"/>
    </font>
    <font>
      <b val="1"/>
    </font>
    <font>
      <b val="1"/>
      <color rgb="001F3A60"/>
    </font>
    <font>
      <i val="1"/>
      <color rgb="008B8680"/>
    </font>
    <font>
      <b val="1"/>
      <color rgb="00FFFFFF"/>
    </font>
    <font>
      <b val="1"/>
      <color rgb="000E0F11"/>
    </font>
    <font/>
    <font>
      <b val="1"/>
      <color rgb="001F3A60"/>
      <sz val="12"/>
    </font>
  </fonts>
  <fills count="4">
    <fill>
      <patternFill/>
    </fill>
    <fill>
      <patternFill patternType="gray125"/>
    </fill>
    <fill>
      <patternFill patternType="solid">
        <fgColor rgb="001F3A60"/>
      </patternFill>
    </fill>
    <fill>
      <patternFill patternType="solid">
        <fgColor rgb="00F4EEE0"/>
      </patternFill>
    </fill>
  </fills>
  <borders count="2">
    <border>
      <left/>
      <right/>
      <top/>
      <bottom/>
      <diagonal/>
    </border>
    <border>
      <left style="thin">
        <color rgb="00BBB7AE"/>
      </left>
      <right style="thin">
        <color rgb="00BBB7AE"/>
      </right>
      <top style="thin">
        <color rgb="00BBB7AE"/>
      </top>
      <bottom style="thin">
        <color rgb="00BBB7AE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3" borderId="1" pivotButton="0" quotePrefix="0" xfId="0"/>
    <xf numFmtId="4" fontId="6" fillId="3" borderId="1" pivotButton="0" quotePrefix="0" xfId="0"/>
    <xf numFmtId="164" fontId="6" fillId="3" borderId="1" pivotButton="0" quotePrefix="0" xfId="0"/>
    <xf numFmtId="0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4" fontId="2" fillId="0" borderId="0" pivotButton="0" quotePrefix="0" xfId="0"/>
    <xf numFmtId="0" fontId="5" fillId="2" borderId="1" pivotButton="0" quotePrefix="0" xfId="0"/>
    <xf numFmtId="0" fontId="7" fillId="0" borderId="0" pivotButton="0" quotePrefix="0" xfId="0"/>
    <xf numFmtId="4" fontId="0" fillId="0" borderId="0" pivotButton="0" quotePrefix="0" xfId="0"/>
    <xf numFmtId="4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</cols>
  <sheetData>
    <row r="1">
      <c r="A1" s="1" t="inlineStr">
        <is>
          <t>PRESUPUESTO DE OBRA · DATOS GENERALES</t>
        </is>
      </c>
    </row>
    <row r="3">
      <c r="A3" s="2" t="inlineStr">
        <is>
          <t>Obra</t>
        </is>
      </c>
      <c r="B3" t="inlineStr">
        <is>
          <t>Casa unifamiliar de ejemplo</t>
        </is>
      </c>
    </row>
    <row r="4">
      <c r="A4" s="2" t="inlineStr">
        <is>
          <t>Cliente</t>
        </is>
      </c>
      <c r="B4" t="inlineStr">
        <is>
          <t>Nombre del comitente</t>
        </is>
      </c>
    </row>
    <row r="5">
      <c r="A5" s="2" t="inlineStr">
        <is>
          <t>Ubicación</t>
        </is>
      </c>
      <c r="B5" t="inlineStr">
        <is>
          <t>Ciudad, provincia</t>
        </is>
      </c>
    </row>
    <row r="6">
      <c r="A6" s="2" t="inlineStr">
        <is>
          <t>Fecha del presupuesto</t>
        </is>
      </c>
      <c r="B6" t="inlineStr">
        <is>
          <t>2026-09-04</t>
        </is>
      </c>
    </row>
    <row r="7">
      <c r="A7" s="2" t="inlineStr">
        <is>
          <t>Moneda</t>
        </is>
      </c>
      <c r="B7" t="inlineStr">
        <is>
          <t>ARS</t>
        </is>
      </c>
    </row>
    <row r="8">
      <c r="A8" s="2" t="inlineStr">
        <is>
          <t>Superficie cubierta (m²)</t>
        </is>
      </c>
      <c r="B8" t="n">
        <v>120</v>
      </c>
    </row>
    <row r="9">
      <c r="A9" s="2" t="inlineStr">
        <is>
          <t>Gastos generales (%)</t>
        </is>
      </c>
      <c r="B9" s="3" t="n">
        <v>0.12</v>
      </c>
    </row>
    <row r="10">
      <c r="A10" s="2" t="inlineStr">
        <is>
          <t>Beneficio (%)</t>
        </is>
      </c>
      <c r="B10" s="3" t="n">
        <v>0.15</v>
      </c>
    </row>
    <row r="11">
      <c r="A11" s="2" t="inlineStr">
        <is>
          <t>IVA (%)</t>
        </is>
      </c>
      <c r="B11" s="3" t="n">
        <v>0.21</v>
      </c>
    </row>
    <row r="12">
      <c r="A12" s="2" t="inlineStr">
        <is>
          <t>Validez del presupuesto (días)</t>
        </is>
      </c>
      <c r="B12" t="n">
        <v>30</v>
      </c>
    </row>
    <row r="15">
      <c r="A15" s="4" t="inlineStr">
        <is>
          <t>Cómo usar esta plantilla</t>
        </is>
      </c>
    </row>
    <row r="16">
      <c r="A16" t="inlineStr">
        <is>
          <t>1. Completá los datos de esta hoja: los porcentajes de gastos generales, beneficio e IVA se aplican solos en el Resumen.</t>
        </is>
      </c>
    </row>
    <row r="17">
      <c r="A17" t="inlineStr">
        <is>
          <t>2. En la hoja Presupuesto cargá cada ítem con su unidad, cantidad y precios unitarios de materiales y mano de obra. Los subtotales y las incidencias se calculan solos.</t>
        </is>
      </c>
    </row>
    <row r="18">
      <c r="A18" t="inlineStr">
        <is>
          <t>3. Agregá filas dentro de cada rubro si necesitás más ítems: copiá una fila existente para conservar las fórmulas.</t>
        </is>
      </c>
    </row>
    <row r="19">
      <c r="A19" t="inlineStr">
        <is>
          <t>4. En Certificación cargá el porcentaje de avance de cada ítem en cada mes: la planilla calcula el monto certificado del mes y el acumulado a origen.</t>
        </is>
      </c>
    </row>
    <row r="20">
      <c r="A20" t="inlineStr">
        <is>
          <t>5. Guardá una copia por obra. Cuando tengas más de dos obras a la vez, el Excel empieza a quedar chico: en ArchiCloud el presupuesto por rubro se compara en vivo con los gastos cargados desde el celular (archicloud.tech).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0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42" customWidth="1" min="3" max="3"/>
    <col width="8" customWidth="1" min="4" max="4"/>
    <col width="10" customWidth="1" min="5" max="5"/>
    <col width="16" customWidth="1" min="6" max="6"/>
    <col width="18" customWidth="1" min="7" max="7"/>
    <col width="14" customWidth="1" min="8" max="8"/>
    <col width="18" customWidth="1" min="9" max="9"/>
    <col width="18" customWidth="1" min="10" max="10"/>
    <col width="16" customWidth="1" min="11" max="11"/>
    <col width="11" customWidth="1" min="12" max="12"/>
  </cols>
  <sheetData>
    <row r="1">
      <c r="A1" s="1" t="inlineStr">
        <is>
          <t>PRESUPUESTO DE OBRA · CÓMPUTO Y PRESUPUESTO</t>
        </is>
      </c>
    </row>
    <row r="2">
      <c r="A2" s="5" t="inlineStr">
        <is>
          <t>Precios sin IVA. Gastos generales, beneficio e IVA se aplican en la hoja Resumen.</t>
        </is>
      </c>
    </row>
    <row r="3" ht="32" customHeight="1">
      <c r="A3" s="6" t="inlineStr">
        <is>
          <t>Código</t>
        </is>
      </c>
      <c r="B3" s="6" t="inlineStr">
        <is>
          <t>Rubro</t>
        </is>
      </c>
      <c r="C3" s="6" t="inlineStr">
        <is>
          <t>Ítem</t>
        </is>
      </c>
      <c r="D3" s="6" t="inlineStr">
        <is>
          <t>Unidad</t>
        </is>
      </c>
      <c r="E3" s="6" t="inlineStr">
        <is>
          <t>Cantidad</t>
        </is>
      </c>
      <c r="F3" s="6" t="inlineStr">
        <is>
          <t>P. unit. materiales</t>
        </is>
      </c>
      <c r="G3" s="6" t="inlineStr">
        <is>
          <t>P. unit. mano de obra</t>
        </is>
      </c>
      <c r="H3" s="6" t="inlineStr">
        <is>
          <t>P. unit. total</t>
        </is>
      </c>
      <c r="I3" s="6" t="inlineStr">
        <is>
          <t>Subtotal materiales</t>
        </is>
      </c>
      <c r="J3" s="6" t="inlineStr">
        <is>
          <t>Subtotal mano de obra</t>
        </is>
      </c>
      <c r="K3" s="6" t="inlineStr">
        <is>
          <t>Subtotal</t>
        </is>
      </c>
      <c r="L3" s="6" t="inlineStr">
        <is>
          <t>Incidencia</t>
        </is>
      </c>
    </row>
    <row r="4">
      <c r="A4" s="7" t="inlineStr">
        <is>
          <t>01</t>
        </is>
      </c>
      <c r="B4" s="7" t="inlineStr">
        <is>
          <t>Trabajos preliminares</t>
        </is>
      </c>
      <c r="C4" s="7" t="n"/>
      <c r="D4" s="7" t="n"/>
      <c r="E4" s="7" t="n"/>
      <c r="F4" s="7" t="n"/>
      <c r="G4" s="7" t="n"/>
      <c r="H4" s="7" t="n"/>
      <c r="I4" s="8">
        <f>SUM(I5:I7)</f>
        <v/>
      </c>
      <c r="J4" s="8">
        <f>SUM(J5:J7)</f>
        <v/>
      </c>
      <c r="K4" s="8">
        <f>SUM(K5:K7)</f>
        <v/>
      </c>
      <c r="L4" s="9">
        <f>IF($K$200=0,0,K4/$K$200)</f>
        <v/>
      </c>
    </row>
    <row r="5">
      <c r="A5" s="10" t="inlineStr">
        <is>
          <t>01.01</t>
        </is>
      </c>
      <c r="B5" s="10" t="n"/>
      <c r="C5" s="10" t="inlineStr">
        <is>
          <t>Obrador, cerco y cartel de obra</t>
        </is>
      </c>
      <c r="D5" s="10" t="inlineStr">
        <is>
          <t>gl</t>
        </is>
      </c>
      <c r="E5" s="10" t="n">
        <v>1</v>
      </c>
      <c r="F5" s="11" t="n">
        <v>180000</v>
      </c>
      <c r="G5" s="11" t="n">
        <v>120000</v>
      </c>
      <c r="H5" s="11">
        <f>F5+G5</f>
        <v/>
      </c>
      <c r="I5" s="11">
        <f>E5*F5</f>
        <v/>
      </c>
      <c r="J5" s="11">
        <f>E5*G5</f>
        <v/>
      </c>
      <c r="K5" s="11">
        <f>I5+J5</f>
        <v/>
      </c>
      <c r="L5" s="12">
        <f>IF($K$200=0,0,K5/$K$200)</f>
        <v/>
      </c>
    </row>
    <row r="6">
      <c r="A6" s="10" t="inlineStr">
        <is>
          <t>01.02</t>
        </is>
      </c>
      <c r="B6" s="10" t="n"/>
      <c r="C6" s="10" t="inlineStr">
        <is>
          <t>Limpieza y nivelación del terreno</t>
        </is>
      </c>
      <c r="D6" s="10" t="inlineStr">
        <is>
          <t>m²</t>
        </is>
      </c>
      <c r="E6" s="10" t="n">
        <v>150</v>
      </c>
      <c r="F6" s="11" t="n">
        <v>900</v>
      </c>
      <c r="G6" s="11" t="n">
        <v>1800</v>
      </c>
      <c r="H6" s="11">
        <f>F6+G6</f>
        <v/>
      </c>
      <c r="I6" s="11">
        <f>E6*F6</f>
        <v/>
      </c>
      <c r="J6" s="11">
        <f>E6*G6</f>
        <v/>
      </c>
      <c r="K6" s="11">
        <f>I6+J6</f>
        <v/>
      </c>
      <c r="L6" s="12">
        <f>IF($K$200=0,0,K6/$K$200)</f>
        <v/>
      </c>
    </row>
    <row r="7">
      <c r="A7" s="10" t="inlineStr">
        <is>
          <t>01.03</t>
        </is>
      </c>
      <c r="B7" s="10" t="n"/>
      <c r="C7" s="10" t="inlineStr">
        <is>
          <t>Replanteo</t>
        </is>
      </c>
      <c r="D7" s="10" t="inlineStr">
        <is>
          <t>m²</t>
        </is>
      </c>
      <c r="E7" s="10" t="n">
        <v>120</v>
      </c>
      <c r="F7" s="11" t="n">
        <v>0</v>
      </c>
      <c r="G7" s="11" t="n">
        <v>1500</v>
      </c>
      <c r="H7" s="11">
        <f>F7+G7</f>
        <v/>
      </c>
      <c r="I7" s="11">
        <f>E7*F7</f>
        <v/>
      </c>
      <c r="J7" s="11">
        <f>E7*G7</f>
        <v/>
      </c>
      <c r="K7" s="11">
        <f>I7+J7</f>
        <v/>
      </c>
      <c r="L7" s="12">
        <f>IF($K$200=0,0,K7/$K$200)</f>
        <v/>
      </c>
    </row>
    <row r="8">
      <c r="A8" s="7" t="inlineStr">
        <is>
          <t>02</t>
        </is>
      </c>
      <c r="B8" s="7" t="inlineStr">
        <is>
          <t>Movimiento de suelos</t>
        </is>
      </c>
      <c r="C8" s="7" t="n"/>
      <c r="D8" s="7" t="n"/>
      <c r="E8" s="7" t="n"/>
      <c r="F8" s="7" t="n"/>
      <c r="G8" s="7" t="n"/>
      <c r="H8" s="7" t="n"/>
      <c r="I8" s="8">
        <f>SUM(I9:I10)</f>
        <v/>
      </c>
      <c r="J8" s="8">
        <f>SUM(J9:J10)</f>
        <v/>
      </c>
      <c r="K8" s="8">
        <f>SUM(K9:K10)</f>
        <v/>
      </c>
      <c r="L8" s="9">
        <f>IF($K$200=0,0,K8/$K$200)</f>
        <v/>
      </c>
    </row>
    <row r="9">
      <c r="A9" s="10" t="inlineStr">
        <is>
          <t>02.01</t>
        </is>
      </c>
      <c r="B9" s="10" t="n"/>
      <c r="C9" s="10" t="inlineStr">
        <is>
          <t>Excavación de bases y vigas de fundación</t>
        </is>
      </c>
      <c r="D9" s="10" t="inlineStr">
        <is>
          <t>m³</t>
        </is>
      </c>
      <c r="E9" s="10" t="n">
        <v>28</v>
      </c>
      <c r="F9" s="11" t="n">
        <v>0</v>
      </c>
      <c r="G9" s="11" t="n">
        <v>18000</v>
      </c>
      <c r="H9" s="11">
        <f>F9+G9</f>
        <v/>
      </c>
      <c r="I9" s="11">
        <f>E9*F9</f>
        <v/>
      </c>
      <c r="J9" s="11">
        <f>E9*G9</f>
        <v/>
      </c>
      <c r="K9" s="11">
        <f>I9+J9</f>
        <v/>
      </c>
      <c r="L9" s="12">
        <f>IF($K$200=0,0,K9/$K$200)</f>
        <v/>
      </c>
    </row>
    <row r="10">
      <c r="A10" s="10" t="inlineStr">
        <is>
          <t>02.02</t>
        </is>
      </c>
      <c r="B10" s="10" t="n"/>
      <c r="C10" s="10" t="inlineStr">
        <is>
          <t>Relleno y compactación</t>
        </is>
      </c>
      <c r="D10" s="10" t="inlineStr">
        <is>
          <t>m³</t>
        </is>
      </c>
      <c r="E10" s="10" t="n">
        <v>20</v>
      </c>
      <c r="F10" s="11" t="n">
        <v>9000</v>
      </c>
      <c r="G10" s="11" t="n">
        <v>12000</v>
      </c>
      <c r="H10" s="11">
        <f>F10+G10</f>
        <v/>
      </c>
      <c r="I10" s="11">
        <f>E10*F10</f>
        <v/>
      </c>
      <c r="J10" s="11">
        <f>E10*G10</f>
        <v/>
      </c>
      <c r="K10" s="11">
        <f>I10+J10</f>
        <v/>
      </c>
      <c r="L10" s="12">
        <f>IF($K$200=0,0,K10/$K$200)</f>
        <v/>
      </c>
    </row>
    <row r="11">
      <c r="A11" s="7" t="inlineStr">
        <is>
          <t>03</t>
        </is>
      </c>
      <c r="B11" s="7" t="inlineStr">
        <is>
          <t>Estructura de hormigón armado</t>
        </is>
      </c>
      <c r="C11" s="7" t="n"/>
      <c r="D11" s="7" t="n"/>
      <c r="E11" s="7" t="n"/>
      <c r="F11" s="7" t="n"/>
      <c r="G11" s="7" t="n"/>
      <c r="H11" s="7" t="n"/>
      <c r="I11" s="8">
        <f>SUM(I12:I14)</f>
        <v/>
      </c>
      <c r="J11" s="8">
        <f>SUM(J12:J14)</f>
        <v/>
      </c>
      <c r="K11" s="8">
        <f>SUM(K12:K14)</f>
        <v/>
      </c>
      <c r="L11" s="9">
        <f>IF($K$200=0,0,K11/$K$200)</f>
        <v/>
      </c>
    </row>
    <row r="12">
      <c r="A12" s="10" t="inlineStr">
        <is>
          <t>03.01</t>
        </is>
      </c>
      <c r="B12" s="10" t="n"/>
      <c r="C12" s="10" t="inlineStr">
        <is>
          <t>Bases y vigas de fundación</t>
        </is>
      </c>
      <c r="D12" s="10" t="inlineStr">
        <is>
          <t>m³</t>
        </is>
      </c>
      <c r="E12" s="10" t="n">
        <v>14</v>
      </c>
      <c r="F12" s="11" t="n">
        <v>210000</v>
      </c>
      <c r="G12" s="11" t="n">
        <v>160000</v>
      </c>
      <c r="H12" s="11">
        <f>F12+G12</f>
        <v/>
      </c>
      <c r="I12" s="11">
        <f>E12*F12</f>
        <v/>
      </c>
      <c r="J12" s="11">
        <f>E12*G12</f>
        <v/>
      </c>
      <c r="K12" s="11">
        <f>I12+J12</f>
        <v/>
      </c>
      <c r="L12" s="12">
        <f>IF($K$200=0,0,K12/$K$200)</f>
        <v/>
      </c>
    </row>
    <row r="13">
      <c r="A13" s="10" t="inlineStr">
        <is>
          <t>03.02</t>
        </is>
      </c>
      <c r="B13" s="10" t="n"/>
      <c r="C13" s="10" t="inlineStr">
        <is>
          <t>Columnas</t>
        </is>
      </c>
      <c r="D13" s="10" t="inlineStr">
        <is>
          <t>m³</t>
        </is>
      </c>
      <c r="E13" s="10" t="n">
        <v>6</v>
      </c>
      <c r="F13" s="11" t="n">
        <v>240000</v>
      </c>
      <c r="G13" s="11" t="n">
        <v>190000</v>
      </c>
      <c r="H13" s="11">
        <f>F13+G13</f>
        <v/>
      </c>
      <c r="I13" s="11">
        <f>E13*F13</f>
        <v/>
      </c>
      <c r="J13" s="11">
        <f>E13*G13</f>
        <v/>
      </c>
      <c r="K13" s="11">
        <f>I13+J13</f>
        <v/>
      </c>
      <c r="L13" s="12">
        <f>IF($K$200=0,0,K13/$K$200)</f>
        <v/>
      </c>
    </row>
    <row r="14">
      <c r="A14" s="10" t="inlineStr">
        <is>
          <t>03.03</t>
        </is>
      </c>
      <c r="B14" s="10" t="n"/>
      <c r="C14" s="10" t="inlineStr">
        <is>
          <t>Vigas y losa</t>
        </is>
      </c>
      <c r="D14" s="10" t="inlineStr">
        <is>
          <t>m³</t>
        </is>
      </c>
      <c r="E14" s="10" t="n">
        <v>22</v>
      </c>
      <c r="F14" s="11" t="n">
        <v>230000</v>
      </c>
      <c r="G14" s="11" t="n">
        <v>180000</v>
      </c>
      <c r="H14" s="11">
        <f>F14+G14</f>
        <v/>
      </c>
      <c r="I14" s="11">
        <f>E14*F14</f>
        <v/>
      </c>
      <c r="J14" s="11">
        <f>E14*G14</f>
        <v/>
      </c>
      <c r="K14" s="11">
        <f>I14+J14</f>
        <v/>
      </c>
      <c r="L14" s="12">
        <f>IF($K$200=0,0,K14/$K$200)</f>
        <v/>
      </c>
    </row>
    <row r="15">
      <c r="A15" s="7" t="inlineStr">
        <is>
          <t>04</t>
        </is>
      </c>
      <c r="B15" s="7" t="inlineStr">
        <is>
          <t>Mampostería</t>
        </is>
      </c>
      <c r="C15" s="7" t="n"/>
      <c r="D15" s="7" t="n"/>
      <c r="E15" s="7" t="n"/>
      <c r="F15" s="7" t="n"/>
      <c r="G15" s="7" t="n"/>
      <c r="H15" s="7" t="n"/>
      <c r="I15" s="8">
        <f>SUM(I16:I18)</f>
        <v/>
      </c>
      <c r="J15" s="8">
        <f>SUM(J16:J18)</f>
        <v/>
      </c>
      <c r="K15" s="8">
        <f>SUM(K16:K18)</f>
        <v/>
      </c>
      <c r="L15" s="9">
        <f>IF($K$200=0,0,K15/$K$200)</f>
        <v/>
      </c>
    </row>
    <row r="16">
      <c r="A16" s="10" t="inlineStr">
        <is>
          <t>04.01</t>
        </is>
      </c>
      <c r="B16" s="10" t="n"/>
      <c r="C16" s="10" t="inlineStr">
        <is>
          <t>Muros exteriores ladrillo hueco 18</t>
        </is>
      </c>
      <c r="D16" s="10" t="inlineStr">
        <is>
          <t>m²</t>
        </is>
      </c>
      <c r="E16" s="10" t="n">
        <v>210</v>
      </c>
      <c r="F16" s="11" t="n">
        <v>16000</v>
      </c>
      <c r="G16" s="11" t="n">
        <v>14000</v>
      </c>
      <c r="H16" s="11">
        <f>F16+G16</f>
        <v/>
      </c>
      <c r="I16" s="11">
        <f>E16*F16</f>
        <v/>
      </c>
      <c r="J16" s="11">
        <f>E16*G16</f>
        <v/>
      </c>
      <c r="K16" s="11">
        <f>I16+J16</f>
        <v/>
      </c>
      <c r="L16" s="12">
        <f>IF($K$200=0,0,K16/$K$200)</f>
        <v/>
      </c>
    </row>
    <row r="17">
      <c r="A17" s="10" t="inlineStr">
        <is>
          <t>04.02</t>
        </is>
      </c>
      <c r="B17" s="10" t="n"/>
      <c r="C17" s="10" t="inlineStr">
        <is>
          <t>Tabiques interiores ladrillo hueco 12</t>
        </is>
      </c>
      <c r="D17" s="10" t="inlineStr">
        <is>
          <t>m²</t>
        </is>
      </c>
      <c r="E17" s="10" t="n">
        <v>160</v>
      </c>
      <c r="F17" s="11" t="n">
        <v>12000</v>
      </c>
      <c r="G17" s="11" t="n">
        <v>12500</v>
      </c>
      <c r="H17" s="11">
        <f>F17+G17</f>
        <v/>
      </c>
      <c r="I17" s="11">
        <f>E17*F17</f>
        <v/>
      </c>
      <c r="J17" s="11">
        <f>E17*G17</f>
        <v/>
      </c>
      <c r="K17" s="11">
        <f>I17+J17</f>
        <v/>
      </c>
      <c r="L17" s="12">
        <f>IF($K$200=0,0,K17/$K$200)</f>
        <v/>
      </c>
    </row>
    <row r="18">
      <c r="A18" s="10" t="inlineStr">
        <is>
          <t>04.03</t>
        </is>
      </c>
      <c r="B18" s="10" t="n"/>
      <c r="C18" s="10" t="inlineStr">
        <is>
          <t>Dinteles y encadenados</t>
        </is>
      </c>
      <c r="D18" s="10" t="inlineStr">
        <is>
          <t>ml</t>
        </is>
      </c>
      <c r="E18" s="10" t="n">
        <v>95</v>
      </c>
      <c r="F18" s="11" t="n">
        <v>9000</v>
      </c>
      <c r="G18" s="11" t="n">
        <v>8000</v>
      </c>
      <c r="H18" s="11">
        <f>F18+G18</f>
        <v/>
      </c>
      <c r="I18" s="11">
        <f>E18*F18</f>
        <v/>
      </c>
      <c r="J18" s="11">
        <f>E18*G18</f>
        <v/>
      </c>
      <c r="K18" s="11">
        <f>I18+J18</f>
        <v/>
      </c>
      <c r="L18" s="12">
        <f>IF($K$200=0,0,K18/$K$200)</f>
        <v/>
      </c>
    </row>
    <row r="19">
      <c r="A19" s="7" t="inlineStr">
        <is>
          <t>05</t>
        </is>
      </c>
      <c r="B19" s="7" t="inlineStr">
        <is>
          <t>Cubierta</t>
        </is>
      </c>
      <c r="C19" s="7" t="n"/>
      <c r="D19" s="7" t="n"/>
      <c r="E19" s="7" t="n"/>
      <c r="F19" s="7" t="n"/>
      <c r="G19" s="7" t="n"/>
      <c r="H19" s="7" t="n"/>
      <c r="I19" s="8">
        <f>SUM(I20:I22)</f>
        <v/>
      </c>
      <c r="J19" s="8">
        <f>SUM(J20:J22)</f>
        <v/>
      </c>
      <c r="K19" s="8">
        <f>SUM(K20:K22)</f>
        <v/>
      </c>
      <c r="L19" s="9">
        <f>IF($K$200=0,0,K19/$K$200)</f>
        <v/>
      </c>
    </row>
    <row r="20">
      <c r="A20" s="10" t="inlineStr">
        <is>
          <t>05.01</t>
        </is>
      </c>
      <c r="B20" s="10" t="n"/>
      <c r="C20" s="10" t="inlineStr">
        <is>
          <t>Cubierta de chapa con estructura metálica</t>
        </is>
      </c>
      <c r="D20" s="10" t="inlineStr">
        <is>
          <t>m²</t>
        </is>
      </c>
      <c r="E20" s="10" t="n">
        <v>130</v>
      </c>
      <c r="F20" s="11" t="n">
        <v>42000</v>
      </c>
      <c r="G20" s="11" t="n">
        <v>26000</v>
      </c>
      <c r="H20" s="11">
        <f>F20+G20</f>
        <v/>
      </c>
      <c r="I20" s="11">
        <f>E20*F20</f>
        <v/>
      </c>
      <c r="J20" s="11">
        <f>E20*G20</f>
        <v/>
      </c>
      <c r="K20" s="11">
        <f>I20+J20</f>
        <v/>
      </c>
      <c r="L20" s="12">
        <f>IF($K$200=0,0,K20/$K$200)</f>
        <v/>
      </c>
    </row>
    <row r="21">
      <c r="A21" s="10" t="inlineStr">
        <is>
          <t>05.02</t>
        </is>
      </c>
      <c r="B21" s="10" t="n"/>
      <c r="C21" s="10" t="inlineStr">
        <is>
          <t>Aislación térmica e hidrófuga</t>
        </is>
      </c>
      <c r="D21" s="10" t="inlineStr">
        <is>
          <t>m²</t>
        </is>
      </c>
      <c r="E21" s="10" t="n">
        <v>130</v>
      </c>
      <c r="F21" s="11" t="n">
        <v>9500</v>
      </c>
      <c r="G21" s="11" t="n">
        <v>5000</v>
      </c>
      <c r="H21" s="11">
        <f>F21+G21</f>
        <v/>
      </c>
      <c r="I21" s="11">
        <f>E21*F21</f>
        <v/>
      </c>
      <c r="J21" s="11">
        <f>E21*G21</f>
        <v/>
      </c>
      <c r="K21" s="11">
        <f>I21+J21</f>
        <v/>
      </c>
      <c r="L21" s="12">
        <f>IF($K$200=0,0,K21/$K$200)</f>
        <v/>
      </c>
    </row>
    <row r="22">
      <c r="A22" s="10" t="inlineStr">
        <is>
          <t>05.03</t>
        </is>
      </c>
      <c r="B22" s="10" t="n"/>
      <c r="C22" s="10" t="inlineStr">
        <is>
          <t>Zinguería y desagües pluviales</t>
        </is>
      </c>
      <c r="D22" s="10" t="inlineStr">
        <is>
          <t>ml</t>
        </is>
      </c>
      <c r="E22" s="10" t="n">
        <v>48</v>
      </c>
      <c r="F22" s="11" t="n">
        <v>14000</v>
      </c>
      <c r="G22" s="11" t="n">
        <v>9000</v>
      </c>
      <c r="H22" s="11">
        <f>F22+G22</f>
        <v/>
      </c>
      <c r="I22" s="11">
        <f>E22*F22</f>
        <v/>
      </c>
      <c r="J22" s="11">
        <f>E22*G22</f>
        <v/>
      </c>
      <c r="K22" s="11">
        <f>I22+J22</f>
        <v/>
      </c>
      <c r="L22" s="12">
        <f>IF($K$200=0,0,K22/$K$200)</f>
        <v/>
      </c>
    </row>
    <row r="23">
      <c r="A23" s="7" t="inlineStr">
        <is>
          <t>06</t>
        </is>
      </c>
      <c r="B23" s="7" t="inlineStr">
        <is>
          <t>Instalación sanitaria</t>
        </is>
      </c>
      <c r="C23" s="7" t="n"/>
      <c r="D23" s="7" t="n"/>
      <c r="E23" s="7" t="n"/>
      <c r="F23" s="7" t="n"/>
      <c r="G23" s="7" t="n"/>
      <c r="H23" s="7" t="n"/>
      <c r="I23" s="8">
        <f>SUM(I24:I26)</f>
        <v/>
      </c>
      <c r="J23" s="8">
        <f>SUM(J24:J26)</f>
        <v/>
      </c>
      <c r="K23" s="8">
        <f>SUM(K24:K26)</f>
        <v/>
      </c>
      <c r="L23" s="9">
        <f>IF($K$200=0,0,K23/$K$200)</f>
        <v/>
      </c>
    </row>
    <row r="24">
      <c r="A24" s="10" t="inlineStr">
        <is>
          <t>06.01</t>
        </is>
      </c>
      <c r="B24" s="10" t="n"/>
      <c r="C24" s="10" t="inlineStr">
        <is>
          <t>Cloacal y pluvial</t>
        </is>
      </c>
      <c r="D24" s="10" t="inlineStr">
        <is>
          <t>gl</t>
        </is>
      </c>
      <c r="E24" s="10" t="n">
        <v>1</v>
      </c>
      <c r="F24" s="11" t="n">
        <v>650000</v>
      </c>
      <c r="G24" s="11" t="n">
        <v>520000</v>
      </c>
      <c r="H24" s="11">
        <f>F24+G24</f>
        <v/>
      </c>
      <c r="I24" s="11">
        <f>E24*F24</f>
        <v/>
      </c>
      <c r="J24" s="11">
        <f>E24*G24</f>
        <v/>
      </c>
      <c r="K24" s="11">
        <f>I24+J24</f>
        <v/>
      </c>
      <c r="L24" s="12">
        <f>IF($K$200=0,0,K24/$K$200)</f>
        <v/>
      </c>
    </row>
    <row r="25">
      <c r="A25" s="10" t="inlineStr">
        <is>
          <t>06.02</t>
        </is>
      </c>
      <c r="B25" s="10" t="n"/>
      <c r="C25" s="10" t="inlineStr">
        <is>
          <t>Agua fría y caliente</t>
        </is>
      </c>
      <c r="D25" s="10" t="inlineStr">
        <is>
          <t>gl</t>
        </is>
      </c>
      <c r="E25" s="10" t="n">
        <v>1</v>
      </c>
      <c r="F25" s="11" t="n">
        <v>480000</v>
      </c>
      <c r="G25" s="11" t="n">
        <v>420000</v>
      </c>
      <c r="H25" s="11">
        <f>F25+G25</f>
        <v/>
      </c>
      <c r="I25" s="11">
        <f>E25*F25</f>
        <v/>
      </c>
      <c r="J25" s="11">
        <f>E25*G25</f>
        <v/>
      </c>
      <c r="K25" s="11">
        <f>I25+J25</f>
        <v/>
      </c>
      <c r="L25" s="12">
        <f>IF($K$200=0,0,K25/$K$200)</f>
        <v/>
      </c>
    </row>
    <row r="26">
      <c r="A26" s="10" t="inlineStr">
        <is>
          <t>06.03</t>
        </is>
      </c>
      <c r="B26" s="10" t="n"/>
      <c r="C26" s="10" t="inlineStr">
        <is>
          <t>Artefactos y griferías</t>
        </is>
      </c>
      <c r="D26" s="10" t="inlineStr">
        <is>
          <t>gl</t>
        </is>
      </c>
      <c r="E26" s="10" t="n">
        <v>1</v>
      </c>
      <c r="F26" s="11" t="n">
        <v>900000</v>
      </c>
      <c r="G26" s="11" t="n">
        <v>180000</v>
      </c>
      <c r="H26" s="11">
        <f>F26+G26</f>
        <v/>
      </c>
      <c r="I26" s="11">
        <f>E26*F26</f>
        <v/>
      </c>
      <c r="J26" s="11">
        <f>E26*G26</f>
        <v/>
      </c>
      <c r="K26" s="11">
        <f>I26+J26</f>
        <v/>
      </c>
      <c r="L26" s="12">
        <f>IF($K$200=0,0,K26/$K$200)</f>
        <v/>
      </c>
    </row>
    <row r="27">
      <c r="A27" s="7" t="inlineStr">
        <is>
          <t>07</t>
        </is>
      </c>
      <c r="B27" s="7" t="inlineStr">
        <is>
          <t>Instalación eléctrica</t>
        </is>
      </c>
      <c r="C27" s="7" t="n"/>
      <c r="D27" s="7" t="n"/>
      <c r="E27" s="7" t="n"/>
      <c r="F27" s="7" t="n"/>
      <c r="G27" s="7" t="n"/>
      <c r="H27" s="7" t="n"/>
      <c r="I27" s="8">
        <f>SUM(I28:I30)</f>
        <v/>
      </c>
      <c r="J27" s="8">
        <f>SUM(J28:J30)</f>
        <v/>
      </c>
      <c r="K27" s="8">
        <f>SUM(K28:K30)</f>
        <v/>
      </c>
      <c r="L27" s="9">
        <f>IF($K$200=0,0,K27/$K$200)</f>
        <v/>
      </c>
    </row>
    <row r="28">
      <c r="A28" s="10" t="inlineStr">
        <is>
          <t>07.01</t>
        </is>
      </c>
      <c r="B28" s="10" t="n"/>
      <c r="C28" s="10" t="inlineStr">
        <is>
          <t>Cañerías, cajas y cableado</t>
        </is>
      </c>
      <c r="D28" s="10" t="inlineStr">
        <is>
          <t>boca</t>
        </is>
      </c>
      <c r="E28" s="10" t="n">
        <v>95</v>
      </c>
      <c r="F28" s="11" t="n">
        <v>14000</v>
      </c>
      <c r="G28" s="11" t="n">
        <v>16000</v>
      </c>
      <c r="H28" s="11">
        <f>F28+G28</f>
        <v/>
      </c>
      <c r="I28" s="11">
        <f>E28*F28</f>
        <v/>
      </c>
      <c r="J28" s="11">
        <f>E28*G28</f>
        <v/>
      </c>
      <c r="K28" s="11">
        <f>I28+J28</f>
        <v/>
      </c>
      <c r="L28" s="12">
        <f>IF($K$200=0,0,K28/$K$200)</f>
        <v/>
      </c>
    </row>
    <row r="29">
      <c r="A29" s="10" t="inlineStr">
        <is>
          <t>07.02</t>
        </is>
      </c>
      <c r="B29" s="10" t="n"/>
      <c r="C29" s="10" t="inlineStr">
        <is>
          <t>Tablero y puesta a tierra</t>
        </is>
      </c>
      <c r="D29" s="10" t="inlineStr">
        <is>
          <t>gl</t>
        </is>
      </c>
      <c r="E29" s="10" t="n">
        <v>1</v>
      </c>
      <c r="F29" s="11" t="n">
        <v>320000</v>
      </c>
      <c r="G29" s="11" t="n">
        <v>150000</v>
      </c>
      <c r="H29" s="11">
        <f>F29+G29</f>
        <v/>
      </c>
      <c r="I29" s="11">
        <f>E29*F29</f>
        <v/>
      </c>
      <c r="J29" s="11">
        <f>E29*G29</f>
        <v/>
      </c>
      <c r="K29" s="11">
        <f>I29+J29</f>
        <v/>
      </c>
      <c r="L29" s="12">
        <f>IF($K$200=0,0,K29/$K$200)</f>
        <v/>
      </c>
    </row>
    <row r="30">
      <c r="A30" s="10" t="inlineStr">
        <is>
          <t>07.03</t>
        </is>
      </c>
      <c r="B30" s="10" t="n"/>
      <c r="C30" s="10" t="inlineStr">
        <is>
          <t>Artefactos de iluminación</t>
        </is>
      </c>
      <c r="D30" s="10" t="inlineStr">
        <is>
          <t>gl</t>
        </is>
      </c>
      <c r="E30" s="10" t="n">
        <v>1</v>
      </c>
      <c r="F30" s="11" t="n">
        <v>380000</v>
      </c>
      <c r="G30" s="11" t="n">
        <v>90000</v>
      </c>
      <c r="H30" s="11">
        <f>F30+G30</f>
        <v/>
      </c>
      <c r="I30" s="11">
        <f>E30*F30</f>
        <v/>
      </c>
      <c r="J30" s="11">
        <f>E30*G30</f>
        <v/>
      </c>
      <c r="K30" s="11">
        <f>I30+J30</f>
        <v/>
      </c>
      <c r="L30" s="12">
        <f>IF($K$200=0,0,K30/$K$200)</f>
        <v/>
      </c>
    </row>
    <row r="31">
      <c r="A31" s="7" t="inlineStr">
        <is>
          <t>08</t>
        </is>
      </c>
      <c r="B31" s="7" t="inlineStr">
        <is>
          <t>Instalación de gas</t>
        </is>
      </c>
      <c r="C31" s="7" t="n"/>
      <c r="D31" s="7" t="n"/>
      <c r="E31" s="7" t="n"/>
      <c r="F31" s="7" t="n"/>
      <c r="G31" s="7" t="n"/>
      <c r="H31" s="7" t="n"/>
      <c r="I31" s="8">
        <f>SUM(I32:I33)</f>
        <v/>
      </c>
      <c r="J31" s="8">
        <f>SUM(J32:J33)</f>
        <v/>
      </c>
      <c r="K31" s="8">
        <f>SUM(K32:K33)</f>
        <v/>
      </c>
      <c r="L31" s="9">
        <f>IF($K$200=0,0,K31/$K$200)</f>
        <v/>
      </c>
    </row>
    <row r="32">
      <c r="A32" s="10" t="inlineStr">
        <is>
          <t>08.01</t>
        </is>
      </c>
      <c r="B32" s="10" t="n"/>
      <c r="C32" s="10" t="inlineStr">
        <is>
          <t>Cañería y pruebas</t>
        </is>
      </c>
      <c r="D32" s="10" t="inlineStr">
        <is>
          <t>gl</t>
        </is>
      </c>
      <c r="E32" s="10" t="n">
        <v>1</v>
      </c>
      <c r="F32" s="11" t="n">
        <v>380000</v>
      </c>
      <c r="G32" s="11" t="n">
        <v>300000</v>
      </c>
      <c r="H32" s="11">
        <f>F32+G32</f>
        <v/>
      </c>
      <c r="I32" s="11">
        <f>E32*F32</f>
        <v/>
      </c>
      <c r="J32" s="11">
        <f>E32*G32</f>
        <v/>
      </c>
      <c r="K32" s="11">
        <f>I32+J32</f>
        <v/>
      </c>
      <c r="L32" s="12">
        <f>IF($K$200=0,0,K32/$K$200)</f>
        <v/>
      </c>
    </row>
    <row r="33">
      <c r="A33" s="10" t="inlineStr">
        <is>
          <t>08.02</t>
        </is>
      </c>
      <c r="B33" s="10" t="n"/>
      <c r="C33" s="10" t="inlineStr">
        <is>
          <t>Artefactos</t>
        </is>
      </c>
      <c r="D33" s="10" t="inlineStr">
        <is>
          <t>gl</t>
        </is>
      </c>
      <c r="E33" s="10" t="n">
        <v>1</v>
      </c>
      <c r="F33" s="11" t="n">
        <v>650000</v>
      </c>
      <c r="G33" s="11" t="n">
        <v>120000</v>
      </c>
      <c r="H33" s="11">
        <f>F33+G33</f>
        <v/>
      </c>
      <c r="I33" s="11">
        <f>E33*F33</f>
        <v/>
      </c>
      <c r="J33" s="11">
        <f>E33*G33</f>
        <v/>
      </c>
      <c r="K33" s="11">
        <f>I33+J33</f>
        <v/>
      </c>
      <c r="L33" s="12">
        <f>IF($K$200=0,0,K33/$K$200)</f>
        <v/>
      </c>
    </row>
    <row r="34">
      <c r="A34" s="7" t="inlineStr">
        <is>
          <t>09</t>
        </is>
      </c>
      <c r="B34" s="7" t="inlineStr">
        <is>
          <t>Revoques</t>
        </is>
      </c>
      <c r="C34" s="7" t="n"/>
      <c r="D34" s="7" t="n"/>
      <c r="E34" s="7" t="n"/>
      <c r="F34" s="7" t="n"/>
      <c r="G34" s="7" t="n"/>
      <c r="H34" s="7" t="n"/>
      <c r="I34" s="8">
        <f>SUM(I35:I36)</f>
        <v/>
      </c>
      <c r="J34" s="8">
        <f>SUM(J35:J36)</f>
        <v/>
      </c>
      <c r="K34" s="8">
        <f>SUM(K35:K36)</f>
        <v/>
      </c>
      <c r="L34" s="9">
        <f>IF($K$200=0,0,K34/$K$200)</f>
        <v/>
      </c>
    </row>
    <row r="35">
      <c r="A35" s="10" t="inlineStr">
        <is>
          <t>09.01</t>
        </is>
      </c>
      <c r="B35" s="10" t="n"/>
      <c r="C35" s="10" t="inlineStr">
        <is>
          <t>Revoque grueso y fino exterior</t>
        </is>
      </c>
      <c r="D35" s="10" t="inlineStr">
        <is>
          <t>m²</t>
        </is>
      </c>
      <c r="E35" s="10" t="n">
        <v>230</v>
      </c>
      <c r="F35" s="11" t="n">
        <v>7500</v>
      </c>
      <c r="G35" s="11" t="n">
        <v>11000</v>
      </c>
      <c r="H35" s="11">
        <f>F35+G35</f>
        <v/>
      </c>
      <c r="I35" s="11">
        <f>E35*F35</f>
        <v/>
      </c>
      <c r="J35" s="11">
        <f>E35*G35</f>
        <v/>
      </c>
      <c r="K35" s="11">
        <f>I35+J35</f>
        <v/>
      </c>
      <c r="L35" s="12">
        <f>IF($K$200=0,0,K35/$K$200)</f>
        <v/>
      </c>
    </row>
    <row r="36">
      <c r="A36" s="10" t="inlineStr">
        <is>
          <t>09.02</t>
        </is>
      </c>
      <c r="B36" s="10" t="n"/>
      <c r="C36" s="10" t="inlineStr">
        <is>
          <t>Revoque grueso y fino interior</t>
        </is>
      </c>
      <c r="D36" s="10" t="inlineStr">
        <is>
          <t>m²</t>
        </is>
      </c>
      <c r="E36" s="10" t="n">
        <v>560</v>
      </c>
      <c r="F36" s="11" t="n">
        <v>6500</v>
      </c>
      <c r="G36" s="11" t="n">
        <v>9500</v>
      </c>
      <c r="H36" s="11">
        <f>F36+G36</f>
        <v/>
      </c>
      <c r="I36" s="11">
        <f>E36*F36</f>
        <v/>
      </c>
      <c r="J36" s="11">
        <f>E36*G36</f>
        <v/>
      </c>
      <c r="K36" s="11">
        <f>I36+J36</f>
        <v/>
      </c>
      <c r="L36" s="12">
        <f>IF($K$200=0,0,K36/$K$200)</f>
        <v/>
      </c>
    </row>
    <row r="37">
      <c r="A37" s="7" t="inlineStr">
        <is>
          <t>10</t>
        </is>
      </c>
      <c r="B37" s="7" t="inlineStr">
        <is>
          <t>Contrapisos y carpetas</t>
        </is>
      </c>
      <c r="C37" s="7" t="n"/>
      <c r="D37" s="7" t="n"/>
      <c r="E37" s="7" t="n"/>
      <c r="F37" s="7" t="n"/>
      <c r="G37" s="7" t="n"/>
      <c r="H37" s="7" t="n"/>
      <c r="I37" s="8">
        <f>SUM(I38:I39)</f>
        <v/>
      </c>
      <c r="J37" s="8">
        <f>SUM(J38:J39)</f>
        <v/>
      </c>
      <c r="K37" s="8">
        <f>SUM(K38:K39)</f>
        <v/>
      </c>
      <c r="L37" s="9">
        <f>IF($K$200=0,0,K37/$K$200)</f>
        <v/>
      </c>
    </row>
    <row r="38">
      <c r="A38" s="10" t="inlineStr">
        <is>
          <t>10.01</t>
        </is>
      </c>
      <c r="B38" s="10" t="n"/>
      <c r="C38" s="10" t="inlineStr">
        <is>
          <t>Contrapiso sobre terreno</t>
        </is>
      </c>
      <c r="D38" s="10" t="inlineStr">
        <is>
          <t>m²</t>
        </is>
      </c>
      <c r="E38" s="10" t="n">
        <v>120</v>
      </c>
      <c r="F38" s="11" t="n">
        <v>9000</v>
      </c>
      <c r="G38" s="11" t="n">
        <v>7000</v>
      </c>
      <c r="H38" s="11">
        <f>F38+G38</f>
        <v/>
      </c>
      <c r="I38" s="11">
        <f>E38*F38</f>
        <v/>
      </c>
      <c r="J38" s="11">
        <f>E38*G38</f>
        <v/>
      </c>
      <c r="K38" s="11">
        <f>I38+J38</f>
        <v/>
      </c>
      <c r="L38" s="12">
        <f>IF($K$200=0,0,K38/$K$200)</f>
        <v/>
      </c>
    </row>
    <row r="39">
      <c r="A39" s="10" t="inlineStr">
        <is>
          <t>10.02</t>
        </is>
      </c>
      <c r="B39" s="10" t="n"/>
      <c r="C39" s="10" t="inlineStr">
        <is>
          <t>Carpeta de nivelación</t>
        </is>
      </c>
      <c r="D39" s="10" t="inlineStr">
        <is>
          <t>m²</t>
        </is>
      </c>
      <c r="E39" s="10" t="n">
        <v>120</v>
      </c>
      <c r="F39" s="11" t="n">
        <v>4500</v>
      </c>
      <c r="G39" s="11" t="n">
        <v>5500</v>
      </c>
      <c r="H39" s="11">
        <f>F39+G39</f>
        <v/>
      </c>
      <c r="I39" s="11">
        <f>E39*F39</f>
        <v/>
      </c>
      <c r="J39" s="11">
        <f>E39*G39</f>
        <v/>
      </c>
      <c r="K39" s="11">
        <f>I39+J39</f>
        <v/>
      </c>
      <c r="L39" s="12">
        <f>IF($K$200=0,0,K39/$K$200)</f>
        <v/>
      </c>
    </row>
    <row r="40">
      <c r="A40" s="7" t="inlineStr">
        <is>
          <t>11</t>
        </is>
      </c>
      <c r="B40" s="7" t="inlineStr">
        <is>
          <t>Pisos y revestimientos</t>
        </is>
      </c>
      <c r="C40" s="7" t="n"/>
      <c r="D40" s="7" t="n"/>
      <c r="E40" s="7" t="n"/>
      <c r="F40" s="7" t="n"/>
      <c r="G40" s="7" t="n"/>
      <c r="H40" s="7" t="n"/>
      <c r="I40" s="8">
        <f>SUM(I41:I43)</f>
        <v/>
      </c>
      <c r="J40" s="8">
        <f>SUM(J41:J43)</f>
        <v/>
      </c>
      <c r="K40" s="8">
        <f>SUM(K41:K43)</f>
        <v/>
      </c>
      <c r="L40" s="9">
        <f>IF($K$200=0,0,K40/$K$200)</f>
        <v/>
      </c>
    </row>
    <row r="41">
      <c r="A41" s="10" t="inlineStr">
        <is>
          <t>11.01</t>
        </is>
      </c>
      <c r="B41" s="10" t="n"/>
      <c r="C41" s="10" t="inlineStr">
        <is>
          <t>Porcelanato 60x60 colocado</t>
        </is>
      </c>
      <c r="D41" s="10" t="inlineStr">
        <is>
          <t>m²</t>
        </is>
      </c>
      <c r="E41" s="10" t="n">
        <v>120</v>
      </c>
      <c r="F41" s="11" t="n">
        <v>32000</v>
      </c>
      <c r="G41" s="11" t="n">
        <v>14000</v>
      </c>
      <c r="H41" s="11">
        <f>F41+G41</f>
        <v/>
      </c>
      <c r="I41" s="11">
        <f>E41*F41</f>
        <v/>
      </c>
      <c r="J41" s="11">
        <f>E41*G41</f>
        <v/>
      </c>
      <c r="K41" s="11">
        <f>I41+J41</f>
        <v/>
      </c>
      <c r="L41" s="12">
        <f>IF($K$200=0,0,K41/$K$200)</f>
        <v/>
      </c>
    </row>
    <row r="42">
      <c r="A42" s="10" t="inlineStr">
        <is>
          <t>11.02</t>
        </is>
      </c>
      <c r="B42" s="10" t="n"/>
      <c r="C42" s="10" t="inlineStr">
        <is>
          <t>Revestimiento baños y cocina</t>
        </is>
      </c>
      <c r="D42" s="10" t="inlineStr">
        <is>
          <t>m²</t>
        </is>
      </c>
      <c r="E42" s="10" t="n">
        <v>65</v>
      </c>
      <c r="F42" s="11" t="n">
        <v>28000</v>
      </c>
      <c r="G42" s="11" t="n">
        <v>15000</v>
      </c>
      <c r="H42" s="11">
        <f>F42+G42</f>
        <v/>
      </c>
      <c r="I42" s="11">
        <f>E42*F42</f>
        <v/>
      </c>
      <c r="J42" s="11">
        <f>E42*G42</f>
        <v/>
      </c>
      <c r="K42" s="11">
        <f>I42+J42</f>
        <v/>
      </c>
      <c r="L42" s="12">
        <f>IF($K$200=0,0,K42/$K$200)</f>
        <v/>
      </c>
    </row>
    <row r="43">
      <c r="A43" s="10" t="inlineStr">
        <is>
          <t>11.03</t>
        </is>
      </c>
      <c r="B43" s="10" t="n"/>
      <c r="C43" s="10" t="inlineStr">
        <is>
          <t>Zócalos</t>
        </is>
      </c>
      <c r="D43" s="10" t="inlineStr">
        <is>
          <t>ml</t>
        </is>
      </c>
      <c r="E43" s="10" t="n">
        <v>140</v>
      </c>
      <c r="F43" s="11" t="n">
        <v>3500</v>
      </c>
      <c r="G43" s="11" t="n">
        <v>2500</v>
      </c>
      <c r="H43" s="11">
        <f>F43+G43</f>
        <v/>
      </c>
      <c r="I43" s="11">
        <f>E43*F43</f>
        <v/>
      </c>
      <c r="J43" s="11">
        <f>E43*G43</f>
        <v/>
      </c>
      <c r="K43" s="11">
        <f>I43+J43</f>
        <v/>
      </c>
      <c r="L43" s="12">
        <f>IF($K$200=0,0,K43/$K$200)</f>
        <v/>
      </c>
    </row>
    <row r="44">
      <c r="A44" s="7" t="inlineStr">
        <is>
          <t>12</t>
        </is>
      </c>
      <c r="B44" s="7" t="inlineStr">
        <is>
          <t>Carpinterías</t>
        </is>
      </c>
      <c r="C44" s="7" t="n"/>
      <c r="D44" s="7" t="n"/>
      <c r="E44" s="7" t="n"/>
      <c r="F44" s="7" t="n"/>
      <c r="G44" s="7" t="n"/>
      <c r="H44" s="7" t="n"/>
      <c r="I44" s="8">
        <f>SUM(I45:I47)</f>
        <v/>
      </c>
      <c r="J44" s="8">
        <f>SUM(J45:J47)</f>
        <v/>
      </c>
      <c r="K44" s="8">
        <f>SUM(K45:K47)</f>
        <v/>
      </c>
      <c r="L44" s="9">
        <f>IF($K$200=0,0,K44/$K$200)</f>
        <v/>
      </c>
    </row>
    <row r="45">
      <c r="A45" s="10" t="inlineStr">
        <is>
          <t>12.01</t>
        </is>
      </c>
      <c r="B45" s="10" t="n"/>
      <c r="C45" s="10" t="inlineStr">
        <is>
          <t>Aberturas de aluminio con DVH</t>
        </is>
      </c>
      <c r="D45" s="10" t="inlineStr">
        <is>
          <t>m²</t>
        </is>
      </c>
      <c r="E45" s="10" t="n">
        <v>32</v>
      </c>
      <c r="F45" s="11" t="n">
        <v>260000</v>
      </c>
      <c r="G45" s="11" t="n">
        <v>25000</v>
      </c>
      <c r="H45" s="11">
        <f>F45+G45</f>
        <v/>
      </c>
      <c r="I45" s="11">
        <f>E45*F45</f>
        <v/>
      </c>
      <c r="J45" s="11">
        <f>E45*G45</f>
        <v/>
      </c>
      <c r="K45" s="11">
        <f>I45+J45</f>
        <v/>
      </c>
      <c r="L45" s="12">
        <f>IF($K$200=0,0,K45/$K$200)</f>
        <v/>
      </c>
    </row>
    <row r="46">
      <c r="A46" s="10" t="inlineStr">
        <is>
          <t>12.02</t>
        </is>
      </c>
      <c r="B46" s="10" t="n"/>
      <c r="C46" s="10" t="inlineStr">
        <is>
          <t>Puertas interiores placa</t>
        </is>
      </c>
      <c r="D46" s="10" t="inlineStr">
        <is>
          <t>un</t>
        </is>
      </c>
      <c r="E46" s="10" t="n">
        <v>7</v>
      </c>
      <c r="F46" s="11" t="n">
        <v>180000</v>
      </c>
      <c r="G46" s="11" t="n">
        <v>35000</v>
      </c>
      <c r="H46" s="11">
        <f>F46+G46</f>
        <v/>
      </c>
      <c r="I46" s="11">
        <f>E46*F46</f>
        <v/>
      </c>
      <c r="J46" s="11">
        <f>E46*G46</f>
        <v/>
      </c>
      <c r="K46" s="11">
        <f>I46+J46</f>
        <v/>
      </c>
      <c r="L46" s="12">
        <f>IF($K$200=0,0,K46/$K$200)</f>
        <v/>
      </c>
    </row>
    <row r="47">
      <c r="A47" s="10" t="inlineStr">
        <is>
          <t>12.03</t>
        </is>
      </c>
      <c r="B47" s="10" t="n"/>
      <c r="C47" s="10" t="inlineStr">
        <is>
          <t>Puerta de acceso</t>
        </is>
      </c>
      <c r="D47" s="10" t="inlineStr">
        <is>
          <t>un</t>
        </is>
      </c>
      <c r="E47" s="10" t="n">
        <v>1</v>
      </c>
      <c r="F47" s="11" t="n">
        <v>650000</v>
      </c>
      <c r="G47" s="11" t="n">
        <v>60000</v>
      </c>
      <c r="H47" s="11">
        <f>F47+G47</f>
        <v/>
      </c>
      <c r="I47" s="11">
        <f>E47*F47</f>
        <v/>
      </c>
      <c r="J47" s="11">
        <f>E47*G47</f>
        <v/>
      </c>
      <c r="K47" s="11">
        <f>I47+J47</f>
        <v/>
      </c>
      <c r="L47" s="12">
        <f>IF($K$200=0,0,K47/$K$200)</f>
        <v/>
      </c>
    </row>
    <row r="48">
      <c r="A48" s="7" t="inlineStr">
        <is>
          <t>13</t>
        </is>
      </c>
      <c r="B48" s="7" t="inlineStr">
        <is>
          <t>Pintura</t>
        </is>
      </c>
      <c r="C48" s="7" t="n"/>
      <c r="D48" s="7" t="n"/>
      <c r="E48" s="7" t="n"/>
      <c r="F48" s="7" t="n"/>
      <c r="G48" s="7" t="n"/>
      <c r="H48" s="7" t="n"/>
      <c r="I48" s="8">
        <f>SUM(I49:I50)</f>
        <v/>
      </c>
      <c r="J48" s="8">
        <f>SUM(J49:J50)</f>
        <v/>
      </c>
      <c r="K48" s="8">
        <f>SUM(K49:K50)</f>
        <v/>
      </c>
      <c r="L48" s="9">
        <f>IF($K$200=0,0,K48/$K$200)</f>
        <v/>
      </c>
    </row>
    <row r="49">
      <c r="A49" s="10" t="inlineStr">
        <is>
          <t>13.01</t>
        </is>
      </c>
      <c r="B49" s="10" t="n"/>
      <c r="C49" s="10" t="inlineStr">
        <is>
          <t>Látex interior</t>
        </is>
      </c>
      <c r="D49" s="10" t="inlineStr">
        <is>
          <t>m²</t>
        </is>
      </c>
      <c r="E49" s="10" t="n">
        <v>560</v>
      </c>
      <c r="F49" s="11" t="n">
        <v>2200</v>
      </c>
      <c r="G49" s="11" t="n">
        <v>4500</v>
      </c>
      <c r="H49" s="11">
        <f>F49+G49</f>
        <v/>
      </c>
      <c r="I49" s="11">
        <f>E49*F49</f>
        <v/>
      </c>
      <c r="J49" s="11">
        <f>E49*G49</f>
        <v/>
      </c>
      <c r="K49" s="11">
        <f>I49+J49</f>
        <v/>
      </c>
      <c r="L49" s="12">
        <f>IF($K$200=0,0,K49/$K$200)</f>
        <v/>
      </c>
    </row>
    <row r="50">
      <c r="A50" s="10" t="inlineStr">
        <is>
          <t>13.02</t>
        </is>
      </c>
      <c r="B50" s="10" t="n"/>
      <c r="C50" s="10" t="inlineStr">
        <is>
          <t>Látex exterior</t>
        </is>
      </c>
      <c r="D50" s="10" t="inlineStr">
        <is>
          <t>m²</t>
        </is>
      </c>
      <c r="E50" s="10" t="n">
        <v>230</v>
      </c>
      <c r="F50" s="11" t="n">
        <v>2800</v>
      </c>
      <c r="G50" s="11" t="n">
        <v>5500</v>
      </c>
      <c r="H50" s="11">
        <f>F50+G50</f>
        <v/>
      </c>
      <c r="I50" s="11">
        <f>E50*F50</f>
        <v/>
      </c>
      <c r="J50" s="11">
        <f>E50*G50</f>
        <v/>
      </c>
      <c r="K50" s="11">
        <f>I50+J50</f>
        <v/>
      </c>
      <c r="L50" s="12">
        <f>IF($K$200=0,0,K50/$K$200)</f>
        <v/>
      </c>
    </row>
    <row r="51">
      <c r="A51" s="7" t="inlineStr">
        <is>
          <t>14</t>
        </is>
      </c>
      <c r="B51" s="7" t="inlineStr">
        <is>
          <t>Limpieza final y varios</t>
        </is>
      </c>
      <c r="C51" s="7" t="n"/>
      <c r="D51" s="7" t="n"/>
      <c r="E51" s="7" t="n"/>
      <c r="F51" s="7" t="n"/>
      <c r="G51" s="7" t="n"/>
      <c r="H51" s="7" t="n"/>
      <c r="I51" s="8">
        <f>SUM(I52:I53)</f>
        <v/>
      </c>
      <c r="J51" s="8">
        <f>SUM(J52:J53)</f>
        <v/>
      </c>
      <c r="K51" s="8">
        <f>SUM(K52:K53)</f>
        <v/>
      </c>
      <c r="L51" s="9">
        <f>IF($K$200=0,0,K51/$K$200)</f>
        <v/>
      </c>
    </row>
    <row r="52">
      <c r="A52" s="10" t="inlineStr">
        <is>
          <t>14.01</t>
        </is>
      </c>
      <c r="B52" s="10" t="n"/>
      <c r="C52" s="10" t="inlineStr">
        <is>
          <t>Limpieza de obra</t>
        </is>
      </c>
      <c r="D52" s="10" t="inlineStr">
        <is>
          <t>gl</t>
        </is>
      </c>
      <c r="E52" s="10" t="n">
        <v>1</v>
      </c>
      <c r="F52" s="11" t="n">
        <v>60000</v>
      </c>
      <c r="G52" s="11" t="n">
        <v>180000</v>
      </c>
      <c r="H52" s="11">
        <f>F52+G52</f>
        <v/>
      </c>
      <c r="I52" s="11">
        <f>E52*F52</f>
        <v/>
      </c>
      <c r="J52" s="11">
        <f>E52*G52</f>
        <v/>
      </c>
      <c r="K52" s="11">
        <f>I52+J52</f>
        <v/>
      </c>
      <c r="L52" s="12">
        <f>IF($K$200=0,0,K52/$K$200)</f>
        <v/>
      </c>
    </row>
    <row r="53">
      <c r="A53" s="10" t="inlineStr">
        <is>
          <t>14.02</t>
        </is>
      </c>
      <c r="B53" s="10" t="n"/>
      <c r="C53" s="10" t="inlineStr">
        <is>
          <t>Imprevistos y ajustes</t>
        </is>
      </c>
      <c r="D53" s="10" t="inlineStr">
        <is>
          <t>gl</t>
        </is>
      </c>
      <c r="E53" s="10" t="n">
        <v>1</v>
      </c>
      <c r="F53" s="11" t="n">
        <v>250000</v>
      </c>
      <c r="G53" s="11" t="n">
        <v>0</v>
      </c>
      <c r="H53" s="11">
        <f>F53+G53</f>
        <v/>
      </c>
      <c r="I53" s="11">
        <f>E53*F53</f>
        <v/>
      </c>
      <c r="J53" s="11">
        <f>E53*G53</f>
        <v/>
      </c>
      <c r="K53" s="11">
        <f>I53+J53</f>
        <v/>
      </c>
      <c r="L53" s="12">
        <f>IF($K$200=0,0,K53/$K$200)</f>
        <v/>
      </c>
    </row>
    <row r="55">
      <c r="B55" s="5" t="inlineStr">
        <is>
          <t>Total costo directo (sin IVA): ver fila 200 y hoja Resumen</t>
        </is>
      </c>
    </row>
    <row r="200">
      <c r="B200" s="2" t="inlineStr">
        <is>
          <t>TOTAL COSTO DIRECTO (sin IVA)</t>
        </is>
      </c>
      <c r="I200" s="13">
        <f>SUMPRODUCT((LEN($A$4:$A$199)=2)*I4:I199)</f>
        <v/>
      </c>
      <c r="J200" s="13">
        <f>SUMPRODUCT((LEN($A$4:$A$199)=2)*J4:J199)</f>
        <v/>
      </c>
      <c r="K200" s="13">
        <f>SUMPRODUCT((LEN($A$4:$A$199)=2)*K4:K199)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9" customWidth="1" min="1" max="1"/>
    <col width="36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RESUMEN POR RUBRO Y PRECIO FINAL</t>
        </is>
      </c>
    </row>
    <row r="3">
      <c r="A3" s="14" t="inlineStr">
        <is>
          <t>Código</t>
        </is>
      </c>
      <c r="B3" s="14" t="inlineStr">
        <is>
          <t>Rubro</t>
        </is>
      </c>
      <c r="C3" s="14" t="inlineStr">
        <is>
          <t>Materiales</t>
        </is>
      </c>
      <c r="D3" s="14" t="inlineStr">
        <is>
          <t>Mano de obra</t>
        </is>
      </c>
      <c r="E3" s="14" t="inlineStr">
        <is>
          <t>Costo directo</t>
        </is>
      </c>
      <c r="F3" s="14" t="inlineStr">
        <is>
          <t>Incidencia</t>
        </is>
      </c>
    </row>
    <row r="4">
      <c r="A4" s="10" t="inlineStr">
        <is>
          <t>01</t>
        </is>
      </c>
      <c r="B4" s="10" t="inlineStr">
        <is>
          <t>Trabajos preliminares</t>
        </is>
      </c>
      <c r="C4" s="11">
        <f>Presupuesto!I4</f>
        <v/>
      </c>
      <c r="D4" s="11">
        <f>Presupuesto!J4</f>
        <v/>
      </c>
      <c r="E4" s="11">
        <f>Presupuesto!K4</f>
        <v/>
      </c>
      <c r="F4" s="12">
        <f>IF($E$18=0,0,E4/$E$18)</f>
        <v/>
      </c>
    </row>
    <row r="5">
      <c r="A5" s="10" t="inlineStr">
        <is>
          <t>02</t>
        </is>
      </c>
      <c r="B5" s="10" t="inlineStr">
        <is>
          <t>Movimiento de suelos</t>
        </is>
      </c>
      <c r="C5" s="11">
        <f>Presupuesto!I8</f>
        <v/>
      </c>
      <c r="D5" s="11">
        <f>Presupuesto!J8</f>
        <v/>
      </c>
      <c r="E5" s="11">
        <f>Presupuesto!K8</f>
        <v/>
      </c>
      <c r="F5" s="12">
        <f>IF($E$18=0,0,E5/$E$18)</f>
        <v/>
      </c>
    </row>
    <row r="6">
      <c r="A6" s="10" t="inlineStr">
        <is>
          <t>03</t>
        </is>
      </c>
      <c r="B6" s="10" t="inlineStr">
        <is>
          <t>Estructura de hormigón armado</t>
        </is>
      </c>
      <c r="C6" s="11">
        <f>Presupuesto!I11</f>
        <v/>
      </c>
      <c r="D6" s="11">
        <f>Presupuesto!J11</f>
        <v/>
      </c>
      <c r="E6" s="11">
        <f>Presupuesto!K11</f>
        <v/>
      </c>
      <c r="F6" s="12">
        <f>IF($E$18=0,0,E6/$E$18)</f>
        <v/>
      </c>
    </row>
    <row r="7">
      <c r="A7" s="10" t="inlineStr">
        <is>
          <t>04</t>
        </is>
      </c>
      <c r="B7" s="10" t="inlineStr">
        <is>
          <t>Mampostería</t>
        </is>
      </c>
      <c r="C7" s="11">
        <f>Presupuesto!I15</f>
        <v/>
      </c>
      <c r="D7" s="11">
        <f>Presupuesto!J15</f>
        <v/>
      </c>
      <c r="E7" s="11">
        <f>Presupuesto!K15</f>
        <v/>
      </c>
      <c r="F7" s="12">
        <f>IF($E$18=0,0,E7/$E$18)</f>
        <v/>
      </c>
    </row>
    <row r="8">
      <c r="A8" s="10" t="inlineStr">
        <is>
          <t>05</t>
        </is>
      </c>
      <c r="B8" s="10" t="inlineStr">
        <is>
          <t>Cubierta</t>
        </is>
      </c>
      <c r="C8" s="11">
        <f>Presupuesto!I19</f>
        <v/>
      </c>
      <c r="D8" s="11">
        <f>Presupuesto!J19</f>
        <v/>
      </c>
      <c r="E8" s="11">
        <f>Presupuesto!K19</f>
        <v/>
      </c>
      <c r="F8" s="12">
        <f>IF($E$18=0,0,E8/$E$18)</f>
        <v/>
      </c>
    </row>
    <row r="9">
      <c r="A9" s="10" t="inlineStr">
        <is>
          <t>06</t>
        </is>
      </c>
      <c r="B9" s="10" t="inlineStr">
        <is>
          <t>Instalación sanitaria</t>
        </is>
      </c>
      <c r="C9" s="11">
        <f>Presupuesto!I23</f>
        <v/>
      </c>
      <c r="D9" s="11">
        <f>Presupuesto!J23</f>
        <v/>
      </c>
      <c r="E9" s="11">
        <f>Presupuesto!K23</f>
        <v/>
      </c>
      <c r="F9" s="12">
        <f>IF($E$18=0,0,E9/$E$18)</f>
        <v/>
      </c>
    </row>
    <row r="10">
      <c r="A10" s="10" t="inlineStr">
        <is>
          <t>07</t>
        </is>
      </c>
      <c r="B10" s="10" t="inlineStr">
        <is>
          <t>Instalación eléctrica</t>
        </is>
      </c>
      <c r="C10" s="11">
        <f>Presupuesto!I27</f>
        <v/>
      </c>
      <c r="D10" s="11">
        <f>Presupuesto!J27</f>
        <v/>
      </c>
      <c r="E10" s="11">
        <f>Presupuesto!K27</f>
        <v/>
      </c>
      <c r="F10" s="12">
        <f>IF($E$18=0,0,E10/$E$18)</f>
        <v/>
      </c>
    </row>
    <row r="11">
      <c r="A11" s="10" t="inlineStr">
        <is>
          <t>08</t>
        </is>
      </c>
      <c r="B11" s="10" t="inlineStr">
        <is>
          <t>Instalación de gas</t>
        </is>
      </c>
      <c r="C11" s="11">
        <f>Presupuesto!I31</f>
        <v/>
      </c>
      <c r="D11" s="11">
        <f>Presupuesto!J31</f>
        <v/>
      </c>
      <c r="E11" s="11">
        <f>Presupuesto!K31</f>
        <v/>
      </c>
      <c r="F11" s="12">
        <f>IF($E$18=0,0,E11/$E$18)</f>
        <v/>
      </c>
    </row>
    <row r="12">
      <c r="A12" s="10" t="inlineStr">
        <is>
          <t>09</t>
        </is>
      </c>
      <c r="B12" s="10" t="inlineStr">
        <is>
          <t>Revoques</t>
        </is>
      </c>
      <c r="C12" s="11">
        <f>Presupuesto!I34</f>
        <v/>
      </c>
      <c r="D12" s="11">
        <f>Presupuesto!J34</f>
        <v/>
      </c>
      <c r="E12" s="11">
        <f>Presupuesto!K34</f>
        <v/>
      </c>
      <c r="F12" s="12">
        <f>IF($E$18=0,0,E12/$E$18)</f>
        <v/>
      </c>
    </row>
    <row r="13">
      <c r="A13" s="10" t="inlineStr">
        <is>
          <t>10</t>
        </is>
      </c>
      <c r="B13" s="10" t="inlineStr">
        <is>
          <t>Contrapisos y carpetas</t>
        </is>
      </c>
      <c r="C13" s="11">
        <f>Presupuesto!I37</f>
        <v/>
      </c>
      <c r="D13" s="11">
        <f>Presupuesto!J37</f>
        <v/>
      </c>
      <c r="E13" s="11">
        <f>Presupuesto!K37</f>
        <v/>
      </c>
      <c r="F13" s="12">
        <f>IF($E$18=0,0,E13/$E$18)</f>
        <v/>
      </c>
    </row>
    <row r="14">
      <c r="A14" s="10" t="inlineStr">
        <is>
          <t>11</t>
        </is>
      </c>
      <c r="B14" s="10" t="inlineStr">
        <is>
          <t>Pisos y revestimientos</t>
        </is>
      </c>
      <c r="C14" s="11">
        <f>Presupuesto!I40</f>
        <v/>
      </c>
      <c r="D14" s="11">
        <f>Presupuesto!J40</f>
        <v/>
      </c>
      <c r="E14" s="11">
        <f>Presupuesto!K40</f>
        <v/>
      </c>
      <c r="F14" s="12">
        <f>IF($E$18=0,0,E14/$E$18)</f>
        <v/>
      </c>
    </row>
    <row r="15">
      <c r="A15" s="10" t="inlineStr">
        <is>
          <t>12</t>
        </is>
      </c>
      <c r="B15" s="10" t="inlineStr">
        <is>
          <t>Carpinterías</t>
        </is>
      </c>
      <c r="C15" s="11">
        <f>Presupuesto!I44</f>
        <v/>
      </c>
      <c r="D15" s="11">
        <f>Presupuesto!J44</f>
        <v/>
      </c>
      <c r="E15" s="11">
        <f>Presupuesto!K44</f>
        <v/>
      </c>
      <c r="F15" s="12">
        <f>IF($E$18=0,0,E15/$E$18)</f>
        <v/>
      </c>
    </row>
    <row r="16">
      <c r="A16" s="10" t="inlineStr">
        <is>
          <t>13</t>
        </is>
      </c>
      <c r="B16" s="10" t="inlineStr">
        <is>
          <t>Pintura</t>
        </is>
      </c>
      <c r="C16" s="11">
        <f>Presupuesto!I48</f>
        <v/>
      </c>
      <c r="D16" s="11">
        <f>Presupuesto!J48</f>
        <v/>
      </c>
      <c r="E16" s="11">
        <f>Presupuesto!K48</f>
        <v/>
      </c>
      <c r="F16" s="12">
        <f>IF($E$18=0,0,E16/$E$18)</f>
        <v/>
      </c>
    </row>
    <row r="17">
      <c r="A17" s="10" t="inlineStr">
        <is>
          <t>14</t>
        </is>
      </c>
      <c r="B17" s="10" t="inlineStr">
        <is>
          <t>Limpieza final y varios</t>
        </is>
      </c>
      <c r="C17" s="11">
        <f>Presupuesto!I51</f>
        <v/>
      </c>
      <c r="D17" s="11">
        <f>Presupuesto!J51</f>
        <v/>
      </c>
      <c r="E17" s="11">
        <f>Presupuesto!K51</f>
        <v/>
      </c>
      <c r="F17" s="12">
        <f>IF($E$18=0,0,E17/$E$18)</f>
        <v/>
      </c>
    </row>
    <row r="18">
      <c r="B18" s="2" t="inlineStr">
        <is>
          <t>Costo directo total</t>
        </is>
      </c>
      <c r="C18" s="13">
        <f>SUM(C4:C17)</f>
        <v/>
      </c>
      <c r="D18" s="13">
        <f>SUM(D4:D17)</f>
        <v/>
      </c>
      <c r="E18" s="13">
        <f>SUM(E4:E17)</f>
        <v/>
      </c>
      <c r="F18" s="3" t="n">
        <v>1</v>
      </c>
    </row>
    <row r="20">
      <c r="B20" s="15" t="inlineStr">
        <is>
          <t>Gastos generales</t>
        </is>
      </c>
      <c r="E20" s="16">
        <f>E18*Datos!B9</f>
        <v/>
      </c>
    </row>
    <row r="21">
      <c r="B21" s="15" t="inlineStr">
        <is>
          <t>Beneficio</t>
        </is>
      </c>
      <c r="E21" s="16">
        <f>(E18+E20)*Datos!B10</f>
        <v/>
      </c>
    </row>
    <row r="22">
      <c r="B22" s="2" t="inlineStr">
        <is>
          <t>Subtotal sin IVA</t>
        </is>
      </c>
      <c r="E22" s="16">
        <f>E18+E20+E21</f>
        <v/>
      </c>
    </row>
    <row r="23">
      <c r="B23" s="15" t="inlineStr">
        <is>
          <t>IVA</t>
        </is>
      </c>
      <c r="E23" s="16">
        <f>E22*Datos!B11</f>
        <v/>
      </c>
    </row>
    <row r="24">
      <c r="B24" s="2" t="inlineStr">
        <is>
          <t>PRECIO FINAL (con IVA)</t>
        </is>
      </c>
      <c r="E24" s="17">
        <f>E22+E23</f>
        <v/>
      </c>
    </row>
    <row r="25">
      <c r="B25" s="15" t="inlineStr">
        <is>
          <t>Precio por m² cubierto (con IVA)</t>
        </is>
      </c>
      <c r="E25" s="16">
        <f>IF(Datos!B8=0,0,E24/Datos!B8)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41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40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CERTIFICACIÓN DE AVANCE (a origen y del mes)</t>
        </is>
      </c>
    </row>
    <row r="2">
      <c r="A2" s="5" t="inlineStr">
        <is>
          <t>Cargá el % de avance acumulado de cada ítem al cierre de cada mes. El certificado del mes es la diferencia con el mes anterior.</t>
        </is>
      </c>
    </row>
    <row r="3" ht="32" customHeight="1">
      <c r="A3" s="6" t="inlineStr">
        <is>
          <t>Código</t>
        </is>
      </c>
      <c r="B3" s="6" t="inlineStr">
        <is>
          <t>Ítem</t>
        </is>
      </c>
      <c r="C3" s="6" t="inlineStr">
        <is>
          <t>Monto presupuestado</t>
        </is>
      </c>
      <c r="D3" s="6" t="inlineStr">
        <is>
          <t>% acum. Mes 1</t>
        </is>
      </c>
      <c r="E3" s="6" t="inlineStr">
        <is>
          <t>% acum. Mes 2</t>
        </is>
      </c>
      <c r="F3" s="6" t="inlineStr">
        <is>
          <t>% acum. Mes 3</t>
        </is>
      </c>
      <c r="G3" s="6" t="inlineStr">
        <is>
          <t>% acum. Mes 4</t>
        </is>
      </c>
      <c r="H3" s="6" t="inlineStr">
        <is>
          <t>% acum. Mes 5</t>
        </is>
      </c>
      <c r="I3" s="6" t="inlineStr">
        <is>
          <t>% acum. Mes 6</t>
        </is>
      </c>
      <c r="J3" s="6" t="inlineStr">
        <is>
          <t>Certificado Mes 1</t>
        </is>
      </c>
      <c r="K3" s="6" t="inlineStr">
        <is>
          <t>Certificado Mes 2</t>
        </is>
      </c>
      <c r="L3" s="6" t="inlineStr">
        <is>
          <t>Certificado Mes 3</t>
        </is>
      </c>
      <c r="M3" s="6" t="inlineStr">
        <is>
          <t>Certificado Mes 4</t>
        </is>
      </c>
      <c r="N3" s="6" t="inlineStr">
        <is>
          <t>Certificado Mes 5</t>
        </is>
      </c>
      <c r="O3" s="6" t="inlineStr">
        <is>
          <t>Certificado Mes 6</t>
        </is>
      </c>
      <c r="P3" s="6" t="inlineStr">
        <is>
          <t>Certificado a origen</t>
        </is>
      </c>
      <c r="Q3" s="6" t="inlineStr">
        <is>
          <t>Saldo a certificar</t>
        </is>
      </c>
    </row>
    <row r="4">
      <c r="A4" s="10" t="inlineStr">
        <is>
          <t>01.01</t>
        </is>
      </c>
      <c r="B4" s="10" t="inlineStr">
        <is>
          <t>Obrador, cerco y cartel de obra</t>
        </is>
      </c>
      <c r="C4" s="11">
        <f>Presupuesto!K5</f>
        <v/>
      </c>
      <c r="D4" s="12" t="n">
        <v>0</v>
      </c>
      <c r="E4" s="12" t="n">
        <v>0</v>
      </c>
      <c r="F4" s="12" t="n">
        <v>0</v>
      </c>
      <c r="G4" s="12" t="n">
        <v>0</v>
      </c>
      <c r="H4" s="12" t="n">
        <v>0</v>
      </c>
      <c r="I4" s="12" t="n">
        <v>0</v>
      </c>
      <c r="J4" s="11">
        <f>C4*(D4-0)</f>
        <v/>
      </c>
      <c r="K4" s="11">
        <f>C4*(E4-D4)</f>
        <v/>
      </c>
      <c r="L4" s="11">
        <f>C4*(F4-E4)</f>
        <v/>
      </c>
      <c r="M4" s="11">
        <f>C4*(G4-F4)</f>
        <v/>
      </c>
      <c r="N4" s="11">
        <f>C4*(H4-G4)</f>
        <v/>
      </c>
      <c r="O4" s="11">
        <f>C4*(I4-H4)</f>
        <v/>
      </c>
      <c r="P4" s="11">
        <f>SUM(J4:O4)</f>
        <v/>
      </c>
      <c r="Q4" s="11">
        <f>C4-P4</f>
        <v/>
      </c>
    </row>
    <row r="5">
      <c r="A5" s="10" t="inlineStr">
        <is>
          <t>01.02</t>
        </is>
      </c>
      <c r="B5" s="10" t="inlineStr">
        <is>
          <t>Limpieza y nivelación del terreno</t>
        </is>
      </c>
      <c r="C5" s="11">
        <f>Presupuesto!K6</f>
        <v/>
      </c>
      <c r="D5" s="12" t="n">
        <v>0</v>
      </c>
      <c r="E5" s="12" t="n">
        <v>0</v>
      </c>
      <c r="F5" s="12" t="n">
        <v>0</v>
      </c>
      <c r="G5" s="12" t="n">
        <v>0</v>
      </c>
      <c r="H5" s="12" t="n">
        <v>0</v>
      </c>
      <c r="I5" s="12" t="n">
        <v>0</v>
      </c>
      <c r="J5" s="11">
        <f>C5*(D5-0)</f>
        <v/>
      </c>
      <c r="K5" s="11">
        <f>C5*(E5-D5)</f>
        <v/>
      </c>
      <c r="L5" s="11">
        <f>C5*(F5-E5)</f>
        <v/>
      </c>
      <c r="M5" s="11">
        <f>C5*(G5-F5)</f>
        <v/>
      </c>
      <c r="N5" s="11">
        <f>C5*(H5-G5)</f>
        <v/>
      </c>
      <c r="O5" s="11">
        <f>C5*(I5-H5)</f>
        <v/>
      </c>
      <c r="P5" s="11">
        <f>SUM(J5:O5)</f>
        <v/>
      </c>
      <c r="Q5" s="11">
        <f>C5-P5</f>
        <v/>
      </c>
    </row>
    <row r="6">
      <c r="A6" s="10" t="inlineStr">
        <is>
          <t>01.03</t>
        </is>
      </c>
      <c r="B6" s="10" t="inlineStr">
        <is>
          <t>Replanteo</t>
        </is>
      </c>
      <c r="C6" s="11">
        <f>Presupuesto!K7</f>
        <v/>
      </c>
      <c r="D6" s="12" t="n">
        <v>0</v>
      </c>
      <c r="E6" s="12" t="n">
        <v>0</v>
      </c>
      <c r="F6" s="12" t="n">
        <v>0</v>
      </c>
      <c r="G6" s="12" t="n">
        <v>0</v>
      </c>
      <c r="H6" s="12" t="n">
        <v>0</v>
      </c>
      <c r="I6" s="12" t="n">
        <v>0</v>
      </c>
      <c r="J6" s="11">
        <f>C6*(D6-0)</f>
        <v/>
      </c>
      <c r="K6" s="11">
        <f>C6*(E6-D6)</f>
        <v/>
      </c>
      <c r="L6" s="11">
        <f>C6*(F6-E6)</f>
        <v/>
      </c>
      <c r="M6" s="11">
        <f>C6*(G6-F6)</f>
        <v/>
      </c>
      <c r="N6" s="11">
        <f>C6*(H6-G6)</f>
        <v/>
      </c>
      <c r="O6" s="11">
        <f>C6*(I6-H6)</f>
        <v/>
      </c>
      <c r="P6" s="11">
        <f>SUM(J6:O6)</f>
        <v/>
      </c>
      <c r="Q6" s="11">
        <f>C6-P6</f>
        <v/>
      </c>
    </row>
    <row r="7">
      <c r="A7" s="10" t="inlineStr">
        <is>
          <t>02.01</t>
        </is>
      </c>
      <c r="B7" s="10" t="inlineStr">
        <is>
          <t>Excavación de bases y vigas de fundación</t>
        </is>
      </c>
      <c r="C7" s="11">
        <f>Presupuesto!K9</f>
        <v/>
      </c>
      <c r="D7" s="12" t="n">
        <v>0</v>
      </c>
      <c r="E7" s="12" t="n">
        <v>0</v>
      </c>
      <c r="F7" s="12" t="n">
        <v>0</v>
      </c>
      <c r="G7" s="12" t="n">
        <v>0</v>
      </c>
      <c r="H7" s="12" t="n">
        <v>0</v>
      </c>
      <c r="I7" s="12" t="n">
        <v>0</v>
      </c>
      <c r="J7" s="11">
        <f>C7*(D7-0)</f>
        <v/>
      </c>
      <c r="K7" s="11">
        <f>C7*(E7-D7)</f>
        <v/>
      </c>
      <c r="L7" s="11">
        <f>C7*(F7-E7)</f>
        <v/>
      </c>
      <c r="M7" s="11">
        <f>C7*(G7-F7)</f>
        <v/>
      </c>
      <c r="N7" s="11">
        <f>C7*(H7-G7)</f>
        <v/>
      </c>
      <c r="O7" s="11">
        <f>C7*(I7-H7)</f>
        <v/>
      </c>
      <c r="P7" s="11">
        <f>SUM(J7:O7)</f>
        <v/>
      </c>
      <c r="Q7" s="11">
        <f>C7-P7</f>
        <v/>
      </c>
    </row>
    <row r="8">
      <c r="A8" s="10" t="inlineStr">
        <is>
          <t>02.02</t>
        </is>
      </c>
      <c r="B8" s="10" t="inlineStr">
        <is>
          <t>Relleno y compactación</t>
        </is>
      </c>
      <c r="C8" s="11">
        <f>Presupuesto!K10</f>
        <v/>
      </c>
      <c r="D8" s="12" t="n">
        <v>0</v>
      </c>
      <c r="E8" s="12" t="n">
        <v>0</v>
      </c>
      <c r="F8" s="12" t="n">
        <v>0</v>
      </c>
      <c r="G8" s="12" t="n">
        <v>0</v>
      </c>
      <c r="H8" s="12" t="n">
        <v>0</v>
      </c>
      <c r="I8" s="12" t="n">
        <v>0</v>
      </c>
      <c r="J8" s="11">
        <f>C8*(D8-0)</f>
        <v/>
      </c>
      <c r="K8" s="11">
        <f>C8*(E8-D8)</f>
        <v/>
      </c>
      <c r="L8" s="11">
        <f>C8*(F8-E8)</f>
        <v/>
      </c>
      <c r="M8" s="11">
        <f>C8*(G8-F8)</f>
        <v/>
      </c>
      <c r="N8" s="11">
        <f>C8*(H8-G8)</f>
        <v/>
      </c>
      <c r="O8" s="11">
        <f>C8*(I8-H8)</f>
        <v/>
      </c>
      <c r="P8" s="11">
        <f>SUM(J8:O8)</f>
        <v/>
      </c>
      <c r="Q8" s="11">
        <f>C8-P8</f>
        <v/>
      </c>
    </row>
    <row r="9">
      <c r="A9" s="10" t="inlineStr">
        <is>
          <t>03.01</t>
        </is>
      </c>
      <c r="B9" s="10" t="inlineStr">
        <is>
          <t>Bases y vigas de fundación</t>
        </is>
      </c>
      <c r="C9" s="11">
        <f>Presupuesto!K12</f>
        <v/>
      </c>
      <c r="D9" s="12" t="n">
        <v>0</v>
      </c>
      <c r="E9" s="12" t="n">
        <v>0</v>
      </c>
      <c r="F9" s="12" t="n">
        <v>0</v>
      </c>
      <c r="G9" s="12" t="n">
        <v>0</v>
      </c>
      <c r="H9" s="12" t="n">
        <v>0</v>
      </c>
      <c r="I9" s="12" t="n">
        <v>0</v>
      </c>
      <c r="J9" s="11">
        <f>C9*(D9-0)</f>
        <v/>
      </c>
      <c r="K9" s="11">
        <f>C9*(E9-D9)</f>
        <v/>
      </c>
      <c r="L9" s="11">
        <f>C9*(F9-E9)</f>
        <v/>
      </c>
      <c r="M9" s="11">
        <f>C9*(G9-F9)</f>
        <v/>
      </c>
      <c r="N9" s="11">
        <f>C9*(H9-G9)</f>
        <v/>
      </c>
      <c r="O9" s="11">
        <f>C9*(I9-H9)</f>
        <v/>
      </c>
      <c r="P9" s="11">
        <f>SUM(J9:O9)</f>
        <v/>
      </c>
      <c r="Q9" s="11">
        <f>C9-P9</f>
        <v/>
      </c>
    </row>
    <row r="10">
      <c r="A10" s="10" t="inlineStr">
        <is>
          <t>03.02</t>
        </is>
      </c>
      <c r="B10" s="10" t="inlineStr">
        <is>
          <t>Columnas</t>
        </is>
      </c>
      <c r="C10" s="11">
        <f>Presupuesto!K13</f>
        <v/>
      </c>
      <c r="D10" s="12" t="n">
        <v>0</v>
      </c>
      <c r="E10" s="12" t="n">
        <v>0</v>
      </c>
      <c r="F10" s="12" t="n">
        <v>0</v>
      </c>
      <c r="G10" s="12" t="n">
        <v>0</v>
      </c>
      <c r="H10" s="12" t="n">
        <v>0</v>
      </c>
      <c r="I10" s="12" t="n">
        <v>0</v>
      </c>
      <c r="J10" s="11">
        <f>C10*(D10-0)</f>
        <v/>
      </c>
      <c r="K10" s="11">
        <f>C10*(E10-D10)</f>
        <v/>
      </c>
      <c r="L10" s="11">
        <f>C10*(F10-E10)</f>
        <v/>
      </c>
      <c r="M10" s="11">
        <f>C10*(G10-F10)</f>
        <v/>
      </c>
      <c r="N10" s="11">
        <f>C10*(H10-G10)</f>
        <v/>
      </c>
      <c r="O10" s="11">
        <f>C10*(I10-H10)</f>
        <v/>
      </c>
      <c r="P10" s="11">
        <f>SUM(J10:O10)</f>
        <v/>
      </c>
      <c r="Q10" s="11">
        <f>C10-P10</f>
        <v/>
      </c>
    </row>
    <row r="11">
      <c r="A11" s="10" t="inlineStr">
        <is>
          <t>03.03</t>
        </is>
      </c>
      <c r="B11" s="10" t="inlineStr">
        <is>
          <t>Vigas y losa</t>
        </is>
      </c>
      <c r="C11" s="11">
        <f>Presupuesto!K14</f>
        <v/>
      </c>
      <c r="D11" s="12" t="n">
        <v>0</v>
      </c>
      <c r="E11" s="12" t="n">
        <v>0</v>
      </c>
      <c r="F11" s="12" t="n">
        <v>0</v>
      </c>
      <c r="G11" s="12" t="n">
        <v>0</v>
      </c>
      <c r="H11" s="12" t="n">
        <v>0</v>
      </c>
      <c r="I11" s="12" t="n">
        <v>0</v>
      </c>
      <c r="J11" s="11">
        <f>C11*(D11-0)</f>
        <v/>
      </c>
      <c r="K11" s="11">
        <f>C11*(E11-D11)</f>
        <v/>
      </c>
      <c r="L11" s="11">
        <f>C11*(F11-E11)</f>
        <v/>
      </c>
      <c r="M11" s="11">
        <f>C11*(G11-F11)</f>
        <v/>
      </c>
      <c r="N11" s="11">
        <f>C11*(H11-G11)</f>
        <v/>
      </c>
      <c r="O11" s="11">
        <f>C11*(I11-H11)</f>
        <v/>
      </c>
      <c r="P11" s="11">
        <f>SUM(J11:O11)</f>
        <v/>
      </c>
      <c r="Q11" s="11">
        <f>C11-P11</f>
        <v/>
      </c>
    </row>
    <row r="12">
      <c r="A12" s="10" t="inlineStr">
        <is>
          <t>04.01</t>
        </is>
      </c>
      <c r="B12" s="10" t="inlineStr">
        <is>
          <t>Muros exteriores ladrillo hueco 18</t>
        </is>
      </c>
      <c r="C12" s="11">
        <f>Presupuesto!K16</f>
        <v/>
      </c>
      <c r="D12" s="12" t="n">
        <v>0</v>
      </c>
      <c r="E12" s="12" t="n">
        <v>0</v>
      </c>
      <c r="F12" s="12" t="n">
        <v>0</v>
      </c>
      <c r="G12" s="12" t="n">
        <v>0</v>
      </c>
      <c r="H12" s="12" t="n">
        <v>0</v>
      </c>
      <c r="I12" s="12" t="n">
        <v>0</v>
      </c>
      <c r="J12" s="11">
        <f>C12*(D12-0)</f>
        <v/>
      </c>
      <c r="K12" s="11">
        <f>C12*(E12-D12)</f>
        <v/>
      </c>
      <c r="L12" s="11">
        <f>C12*(F12-E12)</f>
        <v/>
      </c>
      <c r="M12" s="11">
        <f>C12*(G12-F12)</f>
        <v/>
      </c>
      <c r="N12" s="11">
        <f>C12*(H12-G12)</f>
        <v/>
      </c>
      <c r="O12" s="11">
        <f>C12*(I12-H12)</f>
        <v/>
      </c>
      <c r="P12" s="11">
        <f>SUM(J12:O12)</f>
        <v/>
      </c>
      <c r="Q12" s="11">
        <f>C12-P12</f>
        <v/>
      </c>
    </row>
    <row r="13">
      <c r="A13" s="10" t="inlineStr">
        <is>
          <t>04.02</t>
        </is>
      </c>
      <c r="B13" s="10" t="inlineStr">
        <is>
          <t>Tabiques interiores ladrillo hueco 12</t>
        </is>
      </c>
      <c r="C13" s="11">
        <f>Presupuesto!K17</f>
        <v/>
      </c>
      <c r="D13" s="12" t="n">
        <v>0</v>
      </c>
      <c r="E13" s="12" t="n">
        <v>0</v>
      </c>
      <c r="F13" s="12" t="n">
        <v>0</v>
      </c>
      <c r="G13" s="12" t="n">
        <v>0</v>
      </c>
      <c r="H13" s="12" t="n">
        <v>0</v>
      </c>
      <c r="I13" s="12" t="n">
        <v>0</v>
      </c>
      <c r="J13" s="11">
        <f>C13*(D13-0)</f>
        <v/>
      </c>
      <c r="K13" s="11">
        <f>C13*(E13-D13)</f>
        <v/>
      </c>
      <c r="L13" s="11">
        <f>C13*(F13-E13)</f>
        <v/>
      </c>
      <c r="M13" s="11">
        <f>C13*(G13-F13)</f>
        <v/>
      </c>
      <c r="N13" s="11">
        <f>C13*(H13-G13)</f>
        <v/>
      </c>
      <c r="O13" s="11">
        <f>C13*(I13-H13)</f>
        <v/>
      </c>
      <c r="P13" s="11">
        <f>SUM(J13:O13)</f>
        <v/>
      </c>
      <c r="Q13" s="11">
        <f>C13-P13</f>
        <v/>
      </c>
    </row>
    <row r="14">
      <c r="A14" s="10" t="inlineStr">
        <is>
          <t>04.03</t>
        </is>
      </c>
      <c r="B14" s="10" t="inlineStr">
        <is>
          <t>Dinteles y encadenados</t>
        </is>
      </c>
      <c r="C14" s="11">
        <f>Presupuesto!K18</f>
        <v/>
      </c>
      <c r="D14" s="12" t="n">
        <v>0</v>
      </c>
      <c r="E14" s="12" t="n">
        <v>0</v>
      </c>
      <c r="F14" s="12" t="n">
        <v>0</v>
      </c>
      <c r="G14" s="12" t="n">
        <v>0</v>
      </c>
      <c r="H14" s="12" t="n">
        <v>0</v>
      </c>
      <c r="I14" s="12" t="n">
        <v>0</v>
      </c>
      <c r="J14" s="11">
        <f>C14*(D14-0)</f>
        <v/>
      </c>
      <c r="K14" s="11">
        <f>C14*(E14-D14)</f>
        <v/>
      </c>
      <c r="L14" s="11">
        <f>C14*(F14-E14)</f>
        <v/>
      </c>
      <c r="M14" s="11">
        <f>C14*(G14-F14)</f>
        <v/>
      </c>
      <c r="N14" s="11">
        <f>C14*(H14-G14)</f>
        <v/>
      </c>
      <c r="O14" s="11">
        <f>C14*(I14-H14)</f>
        <v/>
      </c>
      <c r="P14" s="11">
        <f>SUM(J14:O14)</f>
        <v/>
      </c>
      <c r="Q14" s="11">
        <f>C14-P14</f>
        <v/>
      </c>
    </row>
    <row r="15">
      <c r="A15" s="10" t="inlineStr">
        <is>
          <t>05.01</t>
        </is>
      </c>
      <c r="B15" s="10" t="inlineStr">
        <is>
          <t>Cubierta de chapa con estructura metálica</t>
        </is>
      </c>
      <c r="C15" s="11">
        <f>Presupuesto!K20</f>
        <v/>
      </c>
      <c r="D15" s="12" t="n">
        <v>0</v>
      </c>
      <c r="E15" s="12" t="n">
        <v>0</v>
      </c>
      <c r="F15" s="12" t="n">
        <v>0</v>
      </c>
      <c r="G15" s="12" t="n">
        <v>0</v>
      </c>
      <c r="H15" s="12" t="n">
        <v>0</v>
      </c>
      <c r="I15" s="12" t="n">
        <v>0</v>
      </c>
      <c r="J15" s="11">
        <f>C15*(D15-0)</f>
        <v/>
      </c>
      <c r="K15" s="11">
        <f>C15*(E15-D15)</f>
        <v/>
      </c>
      <c r="L15" s="11">
        <f>C15*(F15-E15)</f>
        <v/>
      </c>
      <c r="M15" s="11">
        <f>C15*(G15-F15)</f>
        <v/>
      </c>
      <c r="N15" s="11">
        <f>C15*(H15-G15)</f>
        <v/>
      </c>
      <c r="O15" s="11">
        <f>C15*(I15-H15)</f>
        <v/>
      </c>
      <c r="P15" s="11">
        <f>SUM(J15:O15)</f>
        <v/>
      </c>
      <c r="Q15" s="11">
        <f>C15-P15</f>
        <v/>
      </c>
    </row>
    <row r="16">
      <c r="A16" s="10" t="inlineStr">
        <is>
          <t>05.02</t>
        </is>
      </c>
      <c r="B16" s="10" t="inlineStr">
        <is>
          <t>Aislación térmica e hidrófuga</t>
        </is>
      </c>
      <c r="C16" s="11">
        <f>Presupuesto!K21</f>
        <v/>
      </c>
      <c r="D16" s="12" t="n">
        <v>0</v>
      </c>
      <c r="E16" s="12" t="n">
        <v>0</v>
      </c>
      <c r="F16" s="12" t="n">
        <v>0</v>
      </c>
      <c r="G16" s="12" t="n">
        <v>0</v>
      </c>
      <c r="H16" s="12" t="n">
        <v>0</v>
      </c>
      <c r="I16" s="12" t="n">
        <v>0</v>
      </c>
      <c r="J16" s="11">
        <f>C16*(D16-0)</f>
        <v/>
      </c>
      <c r="K16" s="11">
        <f>C16*(E16-D16)</f>
        <v/>
      </c>
      <c r="L16" s="11">
        <f>C16*(F16-E16)</f>
        <v/>
      </c>
      <c r="M16" s="11">
        <f>C16*(G16-F16)</f>
        <v/>
      </c>
      <c r="N16" s="11">
        <f>C16*(H16-G16)</f>
        <v/>
      </c>
      <c r="O16" s="11">
        <f>C16*(I16-H16)</f>
        <v/>
      </c>
      <c r="P16" s="11">
        <f>SUM(J16:O16)</f>
        <v/>
      </c>
      <c r="Q16" s="11">
        <f>C16-P16</f>
        <v/>
      </c>
    </row>
    <row r="17">
      <c r="A17" s="10" t="inlineStr">
        <is>
          <t>05.03</t>
        </is>
      </c>
      <c r="B17" s="10" t="inlineStr">
        <is>
          <t>Zinguería y desagües pluviales</t>
        </is>
      </c>
      <c r="C17" s="11">
        <f>Presupuesto!K22</f>
        <v/>
      </c>
      <c r="D17" s="12" t="n">
        <v>0</v>
      </c>
      <c r="E17" s="12" t="n">
        <v>0</v>
      </c>
      <c r="F17" s="12" t="n">
        <v>0</v>
      </c>
      <c r="G17" s="12" t="n">
        <v>0</v>
      </c>
      <c r="H17" s="12" t="n">
        <v>0</v>
      </c>
      <c r="I17" s="12" t="n">
        <v>0</v>
      </c>
      <c r="J17" s="11">
        <f>C17*(D17-0)</f>
        <v/>
      </c>
      <c r="K17" s="11">
        <f>C17*(E17-D17)</f>
        <v/>
      </c>
      <c r="L17" s="11">
        <f>C17*(F17-E17)</f>
        <v/>
      </c>
      <c r="M17" s="11">
        <f>C17*(G17-F17)</f>
        <v/>
      </c>
      <c r="N17" s="11">
        <f>C17*(H17-G17)</f>
        <v/>
      </c>
      <c r="O17" s="11">
        <f>C17*(I17-H17)</f>
        <v/>
      </c>
      <c r="P17" s="11">
        <f>SUM(J17:O17)</f>
        <v/>
      </c>
      <c r="Q17" s="11">
        <f>C17-P17</f>
        <v/>
      </c>
    </row>
    <row r="18">
      <c r="A18" s="10" t="inlineStr">
        <is>
          <t>06.01</t>
        </is>
      </c>
      <c r="B18" s="10" t="inlineStr">
        <is>
          <t>Cloacal y pluvial</t>
        </is>
      </c>
      <c r="C18" s="11">
        <f>Presupuesto!K24</f>
        <v/>
      </c>
      <c r="D18" s="12" t="n">
        <v>0</v>
      </c>
      <c r="E18" s="12" t="n">
        <v>0</v>
      </c>
      <c r="F18" s="12" t="n">
        <v>0</v>
      </c>
      <c r="G18" s="12" t="n">
        <v>0</v>
      </c>
      <c r="H18" s="12" t="n">
        <v>0</v>
      </c>
      <c r="I18" s="12" t="n">
        <v>0</v>
      </c>
      <c r="J18" s="11">
        <f>C18*(D18-0)</f>
        <v/>
      </c>
      <c r="K18" s="11">
        <f>C18*(E18-D18)</f>
        <v/>
      </c>
      <c r="L18" s="11">
        <f>C18*(F18-E18)</f>
        <v/>
      </c>
      <c r="M18" s="11">
        <f>C18*(G18-F18)</f>
        <v/>
      </c>
      <c r="N18" s="11">
        <f>C18*(H18-G18)</f>
        <v/>
      </c>
      <c r="O18" s="11">
        <f>C18*(I18-H18)</f>
        <v/>
      </c>
      <c r="P18" s="11">
        <f>SUM(J18:O18)</f>
        <v/>
      </c>
      <c r="Q18" s="11">
        <f>C18-P18</f>
        <v/>
      </c>
    </row>
    <row r="19">
      <c r="A19" s="10" t="inlineStr">
        <is>
          <t>06.02</t>
        </is>
      </c>
      <c r="B19" s="10" t="inlineStr">
        <is>
          <t>Agua fría y caliente</t>
        </is>
      </c>
      <c r="C19" s="11">
        <f>Presupuesto!K25</f>
        <v/>
      </c>
      <c r="D19" s="12" t="n">
        <v>0</v>
      </c>
      <c r="E19" s="12" t="n">
        <v>0</v>
      </c>
      <c r="F19" s="12" t="n">
        <v>0</v>
      </c>
      <c r="G19" s="12" t="n">
        <v>0</v>
      </c>
      <c r="H19" s="12" t="n">
        <v>0</v>
      </c>
      <c r="I19" s="12" t="n">
        <v>0</v>
      </c>
      <c r="J19" s="11">
        <f>C19*(D19-0)</f>
        <v/>
      </c>
      <c r="K19" s="11">
        <f>C19*(E19-D19)</f>
        <v/>
      </c>
      <c r="L19" s="11">
        <f>C19*(F19-E19)</f>
        <v/>
      </c>
      <c r="M19" s="11">
        <f>C19*(G19-F19)</f>
        <v/>
      </c>
      <c r="N19" s="11">
        <f>C19*(H19-G19)</f>
        <v/>
      </c>
      <c r="O19" s="11">
        <f>C19*(I19-H19)</f>
        <v/>
      </c>
      <c r="P19" s="11">
        <f>SUM(J19:O19)</f>
        <v/>
      </c>
      <c r="Q19" s="11">
        <f>C19-P19</f>
        <v/>
      </c>
    </row>
    <row r="20">
      <c r="A20" s="10" t="inlineStr">
        <is>
          <t>06.03</t>
        </is>
      </c>
      <c r="B20" s="10" t="inlineStr">
        <is>
          <t>Artefactos y griferías</t>
        </is>
      </c>
      <c r="C20" s="11">
        <f>Presupuesto!K26</f>
        <v/>
      </c>
      <c r="D20" s="12" t="n">
        <v>0</v>
      </c>
      <c r="E20" s="12" t="n">
        <v>0</v>
      </c>
      <c r="F20" s="12" t="n">
        <v>0</v>
      </c>
      <c r="G20" s="12" t="n">
        <v>0</v>
      </c>
      <c r="H20" s="12" t="n">
        <v>0</v>
      </c>
      <c r="I20" s="12" t="n">
        <v>0</v>
      </c>
      <c r="J20" s="11">
        <f>C20*(D20-0)</f>
        <v/>
      </c>
      <c r="K20" s="11">
        <f>C20*(E20-D20)</f>
        <v/>
      </c>
      <c r="L20" s="11">
        <f>C20*(F20-E20)</f>
        <v/>
      </c>
      <c r="M20" s="11">
        <f>C20*(G20-F20)</f>
        <v/>
      </c>
      <c r="N20" s="11">
        <f>C20*(H20-G20)</f>
        <v/>
      </c>
      <c r="O20" s="11">
        <f>C20*(I20-H20)</f>
        <v/>
      </c>
      <c r="P20" s="11">
        <f>SUM(J20:O20)</f>
        <v/>
      </c>
      <c r="Q20" s="11">
        <f>C20-P20</f>
        <v/>
      </c>
    </row>
    <row r="21">
      <c r="A21" s="10" t="inlineStr">
        <is>
          <t>07.01</t>
        </is>
      </c>
      <c r="B21" s="10" t="inlineStr">
        <is>
          <t>Cañerías, cajas y cableado</t>
        </is>
      </c>
      <c r="C21" s="11">
        <f>Presupuesto!K28</f>
        <v/>
      </c>
      <c r="D21" s="12" t="n">
        <v>0</v>
      </c>
      <c r="E21" s="12" t="n">
        <v>0</v>
      </c>
      <c r="F21" s="12" t="n">
        <v>0</v>
      </c>
      <c r="G21" s="12" t="n">
        <v>0</v>
      </c>
      <c r="H21" s="12" t="n">
        <v>0</v>
      </c>
      <c r="I21" s="12" t="n">
        <v>0</v>
      </c>
      <c r="J21" s="11">
        <f>C21*(D21-0)</f>
        <v/>
      </c>
      <c r="K21" s="11">
        <f>C21*(E21-D21)</f>
        <v/>
      </c>
      <c r="L21" s="11">
        <f>C21*(F21-E21)</f>
        <v/>
      </c>
      <c r="M21" s="11">
        <f>C21*(G21-F21)</f>
        <v/>
      </c>
      <c r="N21" s="11">
        <f>C21*(H21-G21)</f>
        <v/>
      </c>
      <c r="O21" s="11">
        <f>C21*(I21-H21)</f>
        <v/>
      </c>
      <c r="P21" s="11">
        <f>SUM(J21:O21)</f>
        <v/>
      </c>
      <c r="Q21" s="11">
        <f>C21-P21</f>
        <v/>
      </c>
    </row>
    <row r="22">
      <c r="A22" s="10" t="inlineStr">
        <is>
          <t>07.02</t>
        </is>
      </c>
      <c r="B22" s="10" t="inlineStr">
        <is>
          <t>Tablero y puesta a tierra</t>
        </is>
      </c>
      <c r="C22" s="11">
        <f>Presupuesto!K29</f>
        <v/>
      </c>
      <c r="D22" s="12" t="n">
        <v>0</v>
      </c>
      <c r="E22" s="12" t="n">
        <v>0</v>
      </c>
      <c r="F22" s="12" t="n">
        <v>0</v>
      </c>
      <c r="G22" s="12" t="n">
        <v>0</v>
      </c>
      <c r="H22" s="12" t="n">
        <v>0</v>
      </c>
      <c r="I22" s="12" t="n">
        <v>0</v>
      </c>
      <c r="J22" s="11">
        <f>C22*(D22-0)</f>
        <v/>
      </c>
      <c r="K22" s="11">
        <f>C22*(E22-D22)</f>
        <v/>
      </c>
      <c r="L22" s="11">
        <f>C22*(F22-E22)</f>
        <v/>
      </c>
      <c r="M22" s="11">
        <f>C22*(G22-F22)</f>
        <v/>
      </c>
      <c r="N22" s="11">
        <f>C22*(H22-G22)</f>
        <v/>
      </c>
      <c r="O22" s="11">
        <f>C22*(I22-H22)</f>
        <v/>
      </c>
      <c r="P22" s="11">
        <f>SUM(J22:O22)</f>
        <v/>
      </c>
      <c r="Q22" s="11">
        <f>C22-P22</f>
        <v/>
      </c>
    </row>
    <row r="23">
      <c r="A23" s="10" t="inlineStr">
        <is>
          <t>07.03</t>
        </is>
      </c>
      <c r="B23" s="10" t="inlineStr">
        <is>
          <t>Artefactos de iluminación</t>
        </is>
      </c>
      <c r="C23" s="11">
        <f>Presupuesto!K30</f>
        <v/>
      </c>
      <c r="D23" s="12" t="n">
        <v>0</v>
      </c>
      <c r="E23" s="12" t="n">
        <v>0</v>
      </c>
      <c r="F23" s="12" t="n">
        <v>0</v>
      </c>
      <c r="G23" s="12" t="n">
        <v>0</v>
      </c>
      <c r="H23" s="12" t="n">
        <v>0</v>
      </c>
      <c r="I23" s="12" t="n">
        <v>0</v>
      </c>
      <c r="J23" s="11">
        <f>C23*(D23-0)</f>
        <v/>
      </c>
      <c r="K23" s="11">
        <f>C23*(E23-D23)</f>
        <v/>
      </c>
      <c r="L23" s="11">
        <f>C23*(F23-E23)</f>
        <v/>
      </c>
      <c r="M23" s="11">
        <f>C23*(G23-F23)</f>
        <v/>
      </c>
      <c r="N23" s="11">
        <f>C23*(H23-G23)</f>
        <v/>
      </c>
      <c r="O23" s="11">
        <f>C23*(I23-H23)</f>
        <v/>
      </c>
      <c r="P23" s="11">
        <f>SUM(J23:O23)</f>
        <v/>
      </c>
      <c r="Q23" s="11">
        <f>C23-P23</f>
        <v/>
      </c>
    </row>
    <row r="24">
      <c r="A24" s="10" t="inlineStr">
        <is>
          <t>08.01</t>
        </is>
      </c>
      <c r="B24" s="10" t="inlineStr">
        <is>
          <t>Cañería y pruebas</t>
        </is>
      </c>
      <c r="C24" s="11">
        <f>Presupuesto!K32</f>
        <v/>
      </c>
      <c r="D24" s="12" t="n">
        <v>0</v>
      </c>
      <c r="E24" s="12" t="n">
        <v>0</v>
      </c>
      <c r="F24" s="12" t="n">
        <v>0</v>
      </c>
      <c r="G24" s="12" t="n">
        <v>0</v>
      </c>
      <c r="H24" s="12" t="n">
        <v>0</v>
      </c>
      <c r="I24" s="12" t="n">
        <v>0</v>
      </c>
      <c r="J24" s="11">
        <f>C24*(D24-0)</f>
        <v/>
      </c>
      <c r="K24" s="11">
        <f>C24*(E24-D24)</f>
        <v/>
      </c>
      <c r="L24" s="11">
        <f>C24*(F24-E24)</f>
        <v/>
      </c>
      <c r="M24" s="11">
        <f>C24*(G24-F24)</f>
        <v/>
      </c>
      <c r="N24" s="11">
        <f>C24*(H24-G24)</f>
        <v/>
      </c>
      <c r="O24" s="11">
        <f>C24*(I24-H24)</f>
        <v/>
      </c>
      <c r="P24" s="11">
        <f>SUM(J24:O24)</f>
        <v/>
      </c>
      <c r="Q24" s="11">
        <f>C24-P24</f>
        <v/>
      </c>
    </row>
    <row r="25">
      <c r="A25" s="10" t="inlineStr">
        <is>
          <t>08.02</t>
        </is>
      </c>
      <c r="B25" s="10" t="inlineStr">
        <is>
          <t>Artefactos</t>
        </is>
      </c>
      <c r="C25" s="11">
        <f>Presupuesto!K33</f>
        <v/>
      </c>
      <c r="D25" s="12" t="n">
        <v>0</v>
      </c>
      <c r="E25" s="12" t="n">
        <v>0</v>
      </c>
      <c r="F25" s="12" t="n">
        <v>0</v>
      </c>
      <c r="G25" s="12" t="n">
        <v>0</v>
      </c>
      <c r="H25" s="12" t="n">
        <v>0</v>
      </c>
      <c r="I25" s="12" t="n">
        <v>0</v>
      </c>
      <c r="J25" s="11">
        <f>C25*(D25-0)</f>
        <v/>
      </c>
      <c r="K25" s="11">
        <f>C25*(E25-D25)</f>
        <v/>
      </c>
      <c r="L25" s="11">
        <f>C25*(F25-E25)</f>
        <v/>
      </c>
      <c r="M25" s="11">
        <f>C25*(G25-F25)</f>
        <v/>
      </c>
      <c r="N25" s="11">
        <f>C25*(H25-G25)</f>
        <v/>
      </c>
      <c r="O25" s="11">
        <f>C25*(I25-H25)</f>
        <v/>
      </c>
      <c r="P25" s="11">
        <f>SUM(J25:O25)</f>
        <v/>
      </c>
      <c r="Q25" s="11">
        <f>C25-P25</f>
        <v/>
      </c>
    </row>
    <row r="26">
      <c r="A26" s="10" t="inlineStr">
        <is>
          <t>09.01</t>
        </is>
      </c>
      <c r="B26" s="10" t="inlineStr">
        <is>
          <t>Revoque grueso y fino exterior</t>
        </is>
      </c>
      <c r="C26" s="11">
        <f>Presupuesto!K35</f>
        <v/>
      </c>
      <c r="D26" s="12" t="n">
        <v>0</v>
      </c>
      <c r="E26" s="12" t="n">
        <v>0</v>
      </c>
      <c r="F26" s="12" t="n">
        <v>0</v>
      </c>
      <c r="G26" s="12" t="n">
        <v>0</v>
      </c>
      <c r="H26" s="12" t="n">
        <v>0</v>
      </c>
      <c r="I26" s="12" t="n">
        <v>0</v>
      </c>
      <c r="J26" s="11">
        <f>C26*(D26-0)</f>
        <v/>
      </c>
      <c r="K26" s="11">
        <f>C26*(E26-D26)</f>
        <v/>
      </c>
      <c r="L26" s="11">
        <f>C26*(F26-E26)</f>
        <v/>
      </c>
      <c r="M26" s="11">
        <f>C26*(G26-F26)</f>
        <v/>
      </c>
      <c r="N26" s="11">
        <f>C26*(H26-G26)</f>
        <v/>
      </c>
      <c r="O26" s="11">
        <f>C26*(I26-H26)</f>
        <v/>
      </c>
      <c r="P26" s="11">
        <f>SUM(J26:O26)</f>
        <v/>
      </c>
      <c r="Q26" s="11">
        <f>C26-P26</f>
        <v/>
      </c>
    </row>
    <row r="27">
      <c r="A27" s="10" t="inlineStr">
        <is>
          <t>09.02</t>
        </is>
      </c>
      <c r="B27" s="10" t="inlineStr">
        <is>
          <t>Revoque grueso y fino interior</t>
        </is>
      </c>
      <c r="C27" s="11">
        <f>Presupuesto!K36</f>
        <v/>
      </c>
      <c r="D27" s="12" t="n">
        <v>0</v>
      </c>
      <c r="E27" s="12" t="n">
        <v>0</v>
      </c>
      <c r="F27" s="12" t="n">
        <v>0</v>
      </c>
      <c r="G27" s="12" t="n">
        <v>0</v>
      </c>
      <c r="H27" s="12" t="n">
        <v>0</v>
      </c>
      <c r="I27" s="12" t="n">
        <v>0</v>
      </c>
      <c r="J27" s="11">
        <f>C27*(D27-0)</f>
        <v/>
      </c>
      <c r="K27" s="11">
        <f>C27*(E27-D27)</f>
        <v/>
      </c>
      <c r="L27" s="11">
        <f>C27*(F27-E27)</f>
        <v/>
      </c>
      <c r="M27" s="11">
        <f>C27*(G27-F27)</f>
        <v/>
      </c>
      <c r="N27" s="11">
        <f>C27*(H27-G27)</f>
        <v/>
      </c>
      <c r="O27" s="11">
        <f>C27*(I27-H27)</f>
        <v/>
      </c>
      <c r="P27" s="11">
        <f>SUM(J27:O27)</f>
        <v/>
      </c>
      <c r="Q27" s="11">
        <f>C27-P27</f>
        <v/>
      </c>
    </row>
    <row r="28">
      <c r="A28" s="10" t="inlineStr">
        <is>
          <t>10.01</t>
        </is>
      </c>
      <c r="B28" s="10" t="inlineStr">
        <is>
          <t>Contrapiso sobre terreno</t>
        </is>
      </c>
      <c r="C28" s="11">
        <f>Presupuesto!K38</f>
        <v/>
      </c>
      <c r="D28" s="12" t="n">
        <v>0</v>
      </c>
      <c r="E28" s="12" t="n">
        <v>0</v>
      </c>
      <c r="F28" s="12" t="n">
        <v>0</v>
      </c>
      <c r="G28" s="12" t="n">
        <v>0</v>
      </c>
      <c r="H28" s="12" t="n">
        <v>0</v>
      </c>
      <c r="I28" s="12" t="n">
        <v>0</v>
      </c>
      <c r="J28" s="11">
        <f>C28*(D28-0)</f>
        <v/>
      </c>
      <c r="K28" s="11">
        <f>C28*(E28-D28)</f>
        <v/>
      </c>
      <c r="L28" s="11">
        <f>C28*(F28-E28)</f>
        <v/>
      </c>
      <c r="M28" s="11">
        <f>C28*(G28-F28)</f>
        <v/>
      </c>
      <c r="N28" s="11">
        <f>C28*(H28-G28)</f>
        <v/>
      </c>
      <c r="O28" s="11">
        <f>C28*(I28-H28)</f>
        <v/>
      </c>
      <c r="P28" s="11">
        <f>SUM(J28:O28)</f>
        <v/>
      </c>
      <c r="Q28" s="11">
        <f>C28-P28</f>
        <v/>
      </c>
    </row>
    <row r="29">
      <c r="A29" s="10" t="inlineStr">
        <is>
          <t>10.02</t>
        </is>
      </c>
      <c r="B29" s="10" t="inlineStr">
        <is>
          <t>Carpeta de nivelación</t>
        </is>
      </c>
      <c r="C29" s="11">
        <f>Presupuesto!K39</f>
        <v/>
      </c>
      <c r="D29" s="12" t="n">
        <v>0</v>
      </c>
      <c r="E29" s="12" t="n">
        <v>0</v>
      </c>
      <c r="F29" s="12" t="n">
        <v>0</v>
      </c>
      <c r="G29" s="12" t="n">
        <v>0</v>
      </c>
      <c r="H29" s="12" t="n">
        <v>0</v>
      </c>
      <c r="I29" s="12" t="n">
        <v>0</v>
      </c>
      <c r="J29" s="11">
        <f>C29*(D29-0)</f>
        <v/>
      </c>
      <c r="K29" s="11">
        <f>C29*(E29-D29)</f>
        <v/>
      </c>
      <c r="L29" s="11">
        <f>C29*(F29-E29)</f>
        <v/>
      </c>
      <c r="M29" s="11">
        <f>C29*(G29-F29)</f>
        <v/>
      </c>
      <c r="N29" s="11">
        <f>C29*(H29-G29)</f>
        <v/>
      </c>
      <c r="O29" s="11">
        <f>C29*(I29-H29)</f>
        <v/>
      </c>
      <c r="P29" s="11">
        <f>SUM(J29:O29)</f>
        <v/>
      </c>
      <c r="Q29" s="11">
        <f>C29-P29</f>
        <v/>
      </c>
    </row>
    <row r="30">
      <c r="A30" s="10" t="inlineStr">
        <is>
          <t>11.01</t>
        </is>
      </c>
      <c r="B30" s="10" t="inlineStr">
        <is>
          <t>Porcelanato 60x60 colocado</t>
        </is>
      </c>
      <c r="C30" s="11">
        <f>Presupuesto!K41</f>
        <v/>
      </c>
      <c r="D30" s="12" t="n">
        <v>0</v>
      </c>
      <c r="E30" s="12" t="n">
        <v>0</v>
      </c>
      <c r="F30" s="12" t="n">
        <v>0</v>
      </c>
      <c r="G30" s="12" t="n">
        <v>0</v>
      </c>
      <c r="H30" s="12" t="n">
        <v>0</v>
      </c>
      <c r="I30" s="12" t="n">
        <v>0</v>
      </c>
      <c r="J30" s="11">
        <f>C30*(D30-0)</f>
        <v/>
      </c>
      <c r="K30" s="11">
        <f>C30*(E30-D30)</f>
        <v/>
      </c>
      <c r="L30" s="11">
        <f>C30*(F30-E30)</f>
        <v/>
      </c>
      <c r="M30" s="11">
        <f>C30*(G30-F30)</f>
        <v/>
      </c>
      <c r="N30" s="11">
        <f>C30*(H30-G30)</f>
        <v/>
      </c>
      <c r="O30" s="11">
        <f>C30*(I30-H30)</f>
        <v/>
      </c>
      <c r="P30" s="11">
        <f>SUM(J30:O30)</f>
        <v/>
      </c>
      <c r="Q30" s="11">
        <f>C30-P30</f>
        <v/>
      </c>
    </row>
    <row r="31">
      <c r="A31" s="10" t="inlineStr">
        <is>
          <t>11.02</t>
        </is>
      </c>
      <c r="B31" s="10" t="inlineStr">
        <is>
          <t>Revestimiento baños y cocina</t>
        </is>
      </c>
      <c r="C31" s="11">
        <f>Presupuesto!K42</f>
        <v/>
      </c>
      <c r="D31" s="12" t="n">
        <v>0</v>
      </c>
      <c r="E31" s="12" t="n">
        <v>0</v>
      </c>
      <c r="F31" s="12" t="n">
        <v>0</v>
      </c>
      <c r="G31" s="12" t="n">
        <v>0</v>
      </c>
      <c r="H31" s="12" t="n">
        <v>0</v>
      </c>
      <c r="I31" s="12" t="n">
        <v>0</v>
      </c>
      <c r="J31" s="11">
        <f>C31*(D31-0)</f>
        <v/>
      </c>
      <c r="K31" s="11">
        <f>C31*(E31-D31)</f>
        <v/>
      </c>
      <c r="L31" s="11">
        <f>C31*(F31-E31)</f>
        <v/>
      </c>
      <c r="M31" s="11">
        <f>C31*(G31-F31)</f>
        <v/>
      </c>
      <c r="N31" s="11">
        <f>C31*(H31-G31)</f>
        <v/>
      </c>
      <c r="O31" s="11">
        <f>C31*(I31-H31)</f>
        <v/>
      </c>
      <c r="P31" s="11">
        <f>SUM(J31:O31)</f>
        <v/>
      </c>
      <c r="Q31" s="11">
        <f>C31-P31</f>
        <v/>
      </c>
    </row>
    <row r="32">
      <c r="A32" s="10" t="inlineStr">
        <is>
          <t>11.03</t>
        </is>
      </c>
      <c r="B32" s="10" t="inlineStr">
        <is>
          <t>Zócalos</t>
        </is>
      </c>
      <c r="C32" s="11">
        <f>Presupuesto!K43</f>
        <v/>
      </c>
      <c r="D32" s="12" t="n">
        <v>0</v>
      </c>
      <c r="E32" s="12" t="n">
        <v>0</v>
      </c>
      <c r="F32" s="12" t="n">
        <v>0</v>
      </c>
      <c r="G32" s="12" t="n">
        <v>0</v>
      </c>
      <c r="H32" s="12" t="n">
        <v>0</v>
      </c>
      <c r="I32" s="12" t="n">
        <v>0</v>
      </c>
      <c r="J32" s="11">
        <f>C32*(D32-0)</f>
        <v/>
      </c>
      <c r="K32" s="11">
        <f>C32*(E32-D32)</f>
        <v/>
      </c>
      <c r="L32" s="11">
        <f>C32*(F32-E32)</f>
        <v/>
      </c>
      <c r="M32" s="11">
        <f>C32*(G32-F32)</f>
        <v/>
      </c>
      <c r="N32" s="11">
        <f>C32*(H32-G32)</f>
        <v/>
      </c>
      <c r="O32" s="11">
        <f>C32*(I32-H32)</f>
        <v/>
      </c>
      <c r="P32" s="11">
        <f>SUM(J32:O32)</f>
        <v/>
      </c>
      <c r="Q32" s="11">
        <f>C32-P32</f>
        <v/>
      </c>
    </row>
    <row r="33">
      <c r="A33" s="10" t="inlineStr">
        <is>
          <t>12.01</t>
        </is>
      </c>
      <c r="B33" s="10" t="inlineStr">
        <is>
          <t>Aberturas de aluminio con DVH</t>
        </is>
      </c>
      <c r="C33" s="11">
        <f>Presupuesto!K45</f>
        <v/>
      </c>
      <c r="D33" s="12" t="n">
        <v>0</v>
      </c>
      <c r="E33" s="12" t="n">
        <v>0</v>
      </c>
      <c r="F33" s="12" t="n">
        <v>0</v>
      </c>
      <c r="G33" s="12" t="n">
        <v>0</v>
      </c>
      <c r="H33" s="12" t="n">
        <v>0</v>
      </c>
      <c r="I33" s="12" t="n">
        <v>0</v>
      </c>
      <c r="J33" s="11">
        <f>C33*(D33-0)</f>
        <v/>
      </c>
      <c r="K33" s="11">
        <f>C33*(E33-D33)</f>
        <v/>
      </c>
      <c r="L33" s="11">
        <f>C33*(F33-E33)</f>
        <v/>
      </c>
      <c r="M33" s="11">
        <f>C33*(G33-F33)</f>
        <v/>
      </c>
      <c r="N33" s="11">
        <f>C33*(H33-G33)</f>
        <v/>
      </c>
      <c r="O33" s="11">
        <f>C33*(I33-H33)</f>
        <v/>
      </c>
      <c r="P33" s="11">
        <f>SUM(J33:O33)</f>
        <v/>
      </c>
      <c r="Q33" s="11">
        <f>C33-P33</f>
        <v/>
      </c>
    </row>
    <row r="34">
      <c r="A34" s="10" t="inlineStr">
        <is>
          <t>12.02</t>
        </is>
      </c>
      <c r="B34" s="10" t="inlineStr">
        <is>
          <t>Puertas interiores placa</t>
        </is>
      </c>
      <c r="C34" s="11">
        <f>Presupuesto!K46</f>
        <v/>
      </c>
      <c r="D34" s="12" t="n">
        <v>0</v>
      </c>
      <c r="E34" s="12" t="n">
        <v>0</v>
      </c>
      <c r="F34" s="12" t="n">
        <v>0</v>
      </c>
      <c r="G34" s="12" t="n">
        <v>0</v>
      </c>
      <c r="H34" s="12" t="n">
        <v>0</v>
      </c>
      <c r="I34" s="12" t="n">
        <v>0</v>
      </c>
      <c r="J34" s="11">
        <f>C34*(D34-0)</f>
        <v/>
      </c>
      <c r="K34" s="11">
        <f>C34*(E34-D34)</f>
        <v/>
      </c>
      <c r="L34" s="11">
        <f>C34*(F34-E34)</f>
        <v/>
      </c>
      <c r="M34" s="11">
        <f>C34*(G34-F34)</f>
        <v/>
      </c>
      <c r="N34" s="11">
        <f>C34*(H34-G34)</f>
        <v/>
      </c>
      <c r="O34" s="11">
        <f>C34*(I34-H34)</f>
        <v/>
      </c>
      <c r="P34" s="11">
        <f>SUM(J34:O34)</f>
        <v/>
      </c>
      <c r="Q34" s="11">
        <f>C34-P34</f>
        <v/>
      </c>
    </row>
    <row r="35">
      <c r="A35" s="10" t="inlineStr">
        <is>
          <t>12.03</t>
        </is>
      </c>
      <c r="B35" s="10" t="inlineStr">
        <is>
          <t>Puerta de acceso</t>
        </is>
      </c>
      <c r="C35" s="11">
        <f>Presupuesto!K47</f>
        <v/>
      </c>
      <c r="D35" s="12" t="n">
        <v>0</v>
      </c>
      <c r="E35" s="12" t="n">
        <v>0</v>
      </c>
      <c r="F35" s="12" t="n">
        <v>0</v>
      </c>
      <c r="G35" s="12" t="n">
        <v>0</v>
      </c>
      <c r="H35" s="12" t="n">
        <v>0</v>
      </c>
      <c r="I35" s="12" t="n">
        <v>0</v>
      </c>
      <c r="J35" s="11">
        <f>C35*(D35-0)</f>
        <v/>
      </c>
      <c r="K35" s="11">
        <f>C35*(E35-D35)</f>
        <v/>
      </c>
      <c r="L35" s="11">
        <f>C35*(F35-E35)</f>
        <v/>
      </c>
      <c r="M35" s="11">
        <f>C35*(G35-F35)</f>
        <v/>
      </c>
      <c r="N35" s="11">
        <f>C35*(H35-G35)</f>
        <v/>
      </c>
      <c r="O35" s="11">
        <f>C35*(I35-H35)</f>
        <v/>
      </c>
      <c r="P35" s="11">
        <f>SUM(J35:O35)</f>
        <v/>
      </c>
      <c r="Q35" s="11">
        <f>C35-P35</f>
        <v/>
      </c>
    </row>
    <row r="36">
      <c r="A36" s="10" t="inlineStr">
        <is>
          <t>13.01</t>
        </is>
      </c>
      <c r="B36" s="10" t="inlineStr">
        <is>
          <t>Látex interior</t>
        </is>
      </c>
      <c r="C36" s="11">
        <f>Presupuesto!K49</f>
        <v/>
      </c>
      <c r="D36" s="12" t="n">
        <v>0</v>
      </c>
      <c r="E36" s="12" t="n">
        <v>0</v>
      </c>
      <c r="F36" s="12" t="n">
        <v>0</v>
      </c>
      <c r="G36" s="12" t="n">
        <v>0</v>
      </c>
      <c r="H36" s="12" t="n">
        <v>0</v>
      </c>
      <c r="I36" s="12" t="n">
        <v>0</v>
      </c>
      <c r="J36" s="11">
        <f>C36*(D36-0)</f>
        <v/>
      </c>
      <c r="K36" s="11">
        <f>C36*(E36-D36)</f>
        <v/>
      </c>
      <c r="L36" s="11">
        <f>C36*(F36-E36)</f>
        <v/>
      </c>
      <c r="M36" s="11">
        <f>C36*(G36-F36)</f>
        <v/>
      </c>
      <c r="N36" s="11">
        <f>C36*(H36-G36)</f>
        <v/>
      </c>
      <c r="O36" s="11">
        <f>C36*(I36-H36)</f>
        <v/>
      </c>
      <c r="P36" s="11">
        <f>SUM(J36:O36)</f>
        <v/>
      </c>
      <c r="Q36" s="11">
        <f>C36-P36</f>
        <v/>
      </c>
    </row>
    <row r="37">
      <c r="A37" s="10" t="inlineStr">
        <is>
          <t>13.02</t>
        </is>
      </c>
      <c r="B37" s="10" t="inlineStr">
        <is>
          <t>Látex exterior</t>
        </is>
      </c>
      <c r="C37" s="11">
        <f>Presupuesto!K50</f>
        <v/>
      </c>
      <c r="D37" s="12" t="n">
        <v>0</v>
      </c>
      <c r="E37" s="12" t="n">
        <v>0</v>
      </c>
      <c r="F37" s="12" t="n">
        <v>0</v>
      </c>
      <c r="G37" s="12" t="n">
        <v>0</v>
      </c>
      <c r="H37" s="12" t="n">
        <v>0</v>
      </c>
      <c r="I37" s="12" t="n">
        <v>0</v>
      </c>
      <c r="J37" s="11">
        <f>C37*(D37-0)</f>
        <v/>
      </c>
      <c r="K37" s="11">
        <f>C37*(E37-D37)</f>
        <v/>
      </c>
      <c r="L37" s="11">
        <f>C37*(F37-E37)</f>
        <v/>
      </c>
      <c r="M37" s="11">
        <f>C37*(G37-F37)</f>
        <v/>
      </c>
      <c r="N37" s="11">
        <f>C37*(H37-G37)</f>
        <v/>
      </c>
      <c r="O37" s="11">
        <f>C37*(I37-H37)</f>
        <v/>
      </c>
      <c r="P37" s="11">
        <f>SUM(J37:O37)</f>
        <v/>
      </c>
      <c r="Q37" s="11">
        <f>C37-P37</f>
        <v/>
      </c>
    </row>
    <row r="38">
      <c r="A38" s="10" t="inlineStr">
        <is>
          <t>14.01</t>
        </is>
      </c>
      <c r="B38" s="10" t="inlineStr">
        <is>
          <t>Limpieza de obra</t>
        </is>
      </c>
      <c r="C38" s="11">
        <f>Presupuesto!K52</f>
        <v/>
      </c>
      <c r="D38" s="12" t="n">
        <v>0</v>
      </c>
      <c r="E38" s="12" t="n">
        <v>0</v>
      </c>
      <c r="F38" s="12" t="n">
        <v>0</v>
      </c>
      <c r="G38" s="12" t="n">
        <v>0</v>
      </c>
      <c r="H38" s="12" t="n">
        <v>0</v>
      </c>
      <c r="I38" s="12" t="n">
        <v>0</v>
      </c>
      <c r="J38" s="11">
        <f>C38*(D38-0)</f>
        <v/>
      </c>
      <c r="K38" s="11">
        <f>C38*(E38-D38)</f>
        <v/>
      </c>
      <c r="L38" s="11">
        <f>C38*(F38-E38)</f>
        <v/>
      </c>
      <c r="M38" s="11">
        <f>C38*(G38-F38)</f>
        <v/>
      </c>
      <c r="N38" s="11">
        <f>C38*(H38-G38)</f>
        <v/>
      </c>
      <c r="O38" s="11">
        <f>C38*(I38-H38)</f>
        <v/>
      </c>
      <c r="P38" s="11">
        <f>SUM(J38:O38)</f>
        <v/>
      </c>
      <c r="Q38" s="11">
        <f>C38-P38</f>
        <v/>
      </c>
    </row>
    <row r="39">
      <c r="A39" s="10" t="inlineStr">
        <is>
          <t>14.02</t>
        </is>
      </c>
      <c r="B39" s="10" t="inlineStr">
        <is>
          <t>Imprevistos y ajustes</t>
        </is>
      </c>
      <c r="C39" s="11">
        <f>Presupuesto!K53</f>
        <v/>
      </c>
      <c r="D39" s="12" t="n">
        <v>0</v>
      </c>
      <c r="E39" s="12" t="n">
        <v>0</v>
      </c>
      <c r="F39" s="12" t="n">
        <v>0</v>
      </c>
      <c r="G39" s="12" t="n">
        <v>0</v>
      </c>
      <c r="H39" s="12" t="n">
        <v>0</v>
      </c>
      <c r="I39" s="12" t="n">
        <v>0</v>
      </c>
      <c r="J39" s="11">
        <f>C39*(D39-0)</f>
        <v/>
      </c>
      <c r="K39" s="11">
        <f>C39*(E39-D39)</f>
        <v/>
      </c>
      <c r="L39" s="11">
        <f>C39*(F39-E39)</f>
        <v/>
      </c>
      <c r="M39" s="11">
        <f>C39*(G39-F39)</f>
        <v/>
      </c>
      <c r="N39" s="11">
        <f>C39*(H39-G39)</f>
        <v/>
      </c>
      <c r="O39" s="11">
        <f>C39*(I39-H39)</f>
        <v/>
      </c>
      <c r="P39" s="11">
        <f>SUM(J39:O39)</f>
        <v/>
      </c>
      <c r="Q39" s="11">
        <f>C39-P39</f>
        <v/>
      </c>
    </row>
    <row r="40">
      <c r="B40" s="2" t="inlineStr">
        <is>
          <t>TOTAL</t>
        </is>
      </c>
      <c r="C40" s="13">
        <f>SUM(C4:C39)</f>
        <v/>
      </c>
      <c r="J40" s="13">
        <f>SUM(J4:J39)</f>
        <v/>
      </c>
      <c r="K40" s="13">
        <f>SUM(K4:K39)</f>
        <v/>
      </c>
      <c r="L40" s="13">
        <f>SUM(L4:L39)</f>
        <v/>
      </c>
      <c r="M40" s="13">
        <f>SUM(M4:M39)</f>
        <v/>
      </c>
      <c r="N40" s="13">
        <f>SUM(N4:N39)</f>
        <v/>
      </c>
      <c r="O40" s="13">
        <f>SUM(O4:O39)</f>
        <v/>
      </c>
      <c r="P40" s="13">
        <f>SUM(P4:P39)</f>
        <v/>
      </c>
      <c r="Q40" s="13">
        <f>SUM(Q4:Q39)</f>
        <v/>
      </c>
    </row>
    <row r="41">
      <c r="B41" s="2" t="inlineStr">
        <is>
          <t>% avance de obra a origen</t>
        </is>
      </c>
      <c r="C41" s="3">
        <f>IF(C40=0,0,P40/C40)</f>
        <v/>
      </c>
    </row>
  </sheetData>
  <dataValidations count="1">
    <dataValidation sqref="D4:I39" showDropDown="0" showInputMessage="0" showErrorMessage="0" allowBlank="1" type="decimal" operator="between">
      <formula1>0</formula1>
      <formula2>1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2026-09-04T20:26:48Z</dcterms:created>
  <dcterms:modified xsi:type="dcterms:W3CDTF">2026-09-04T20:26:48Z</dcterms:modified>
</cp:coreProperties>
</file>